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6 - objekt K1 - odvlhčení kostelní zdi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6 ZL3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'ZL36 ZL36 Pol'!$A$1:$U$168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6" i="12"/>
  <c r="K16" i="12"/>
  <c r="M16" i="12"/>
  <c r="O16" i="12"/>
  <c r="O7" i="12" s="1"/>
  <c r="Q16" i="12"/>
  <c r="U16" i="12"/>
  <c r="I17" i="12"/>
  <c r="K17" i="12"/>
  <c r="M17" i="12"/>
  <c r="O17" i="12"/>
  <c r="Q17" i="12"/>
  <c r="U17" i="12"/>
  <c r="I24" i="12"/>
  <c r="K24" i="12"/>
  <c r="M24" i="12"/>
  <c r="O24" i="12"/>
  <c r="Q24" i="12"/>
  <c r="U24" i="12"/>
  <c r="I31" i="12"/>
  <c r="K31" i="12"/>
  <c r="M31" i="12"/>
  <c r="O31" i="12"/>
  <c r="Q31" i="12"/>
  <c r="U31" i="12"/>
  <c r="I38" i="12"/>
  <c r="K38" i="12"/>
  <c r="M38" i="12"/>
  <c r="O38" i="12"/>
  <c r="Q38" i="12"/>
  <c r="U38" i="12"/>
  <c r="I40" i="12"/>
  <c r="K40" i="12"/>
  <c r="M40" i="12"/>
  <c r="O40" i="12"/>
  <c r="Q40" i="12"/>
  <c r="U40" i="12"/>
  <c r="G47" i="12"/>
  <c r="I48" i="12"/>
  <c r="I47" i="12" s="1"/>
  <c r="K48" i="12"/>
  <c r="K47" i="12" s="1"/>
  <c r="M48" i="12"/>
  <c r="O48" i="12"/>
  <c r="Q48" i="12"/>
  <c r="Q47" i="12" s="1"/>
  <c r="U48" i="12"/>
  <c r="U47" i="12" s="1"/>
  <c r="I52" i="12"/>
  <c r="K52" i="12"/>
  <c r="M52" i="12"/>
  <c r="M47" i="12" s="1"/>
  <c r="O52" i="12"/>
  <c r="O47" i="12" s="1"/>
  <c r="Q52" i="12"/>
  <c r="U52" i="12"/>
  <c r="I57" i="12"/>
  <c r="K57" i="12"/>
  <c r="M57" i="12"/>
  <c r="O57" i="12"/>
  <c r="Q57" i="12"/>
  <c r="U57" i="12"/>
  <c r="I60" i="12"/>
  <c r="K60" i="12"/>
  <c r="M60" i="12"/>
  <c r="O60" i="12"/>
  <c r="Q60" i="12"/>
  <c r="U60" i="12"/>
  <c r="I63" i="12"/>
  <c r="K63" i="12"/>
  <c r="M63" i="12"/>
  <c r="O63" i="12"/>
  <c r="Q63" i="12"/>
  <c r="U63" i="12"/>
  <c r="I67" i="12"/>
  <c r="K67" i="12"/>
  <c r="M67" i="12"/>
  <c r="O67" i="12"/>
  <c r="Q67" i="12"/>
  <c r="U67" i="12"/>
  <c r="I71" i="12"/>
  <c r="K71" i="12"/>
  <c r="M71" i="12"/>
  <c r="O71" i="12"/>
  <c r="Q71" i="12"/>
  <c r="U71" i="12"/>
  <c r="I75" i="12"/>
  <c r="K75" i="12"/>
  <c r="M75" i="12"/>
  <c r="O75" i="12"/>
  <c r="Q75" i="12"/>
  <c r="U75" i="12"/>
  <c r="I79" i="12"/>
  <c r="K79" i="12"/>
  <c r="M79" i="12"/>
  <c r="O79" i="12"/>
  <c r="Q79" i="12"/>
  <c r="U79" i="12"/>
  <c r="I82" i="12"/>
  <c r="K82" i="12"/>
  <c r="M82" i="12"/>
  <c r="O82" i="12"/>
  <c r="Q82" i="12"/>
  <c r="U82" i="12"/>
  <c r="I85" i="12"/>
  <c r="K85" i="12"/>
  <c r="M85" i="12"/>
  <c r="O85" i="12"/>
  <c r="Q85" i="12"/>
  <c r="U85" i="12"/>
  <c r="G88" i="12"/>
  <c r="K88" i="12"/>
  <c r="M88" i="12"/>
  <c r="U88" i="12"/>
  <c r="I89" i="12"/>
  <c r="I88" i="12" s="1"/>
  <c r="K89" i="12"/>
  <c r="M89" i="12"/>
  <c r="O89" i="12"/>
  <c r="O88" i="12" s="1"/>
  <c r="Q89" i="12"/>
  <c r="Q88" i="12" s="1"/>
  <c r="U89" i="12"/>
  <c r="G91" i="12"/>
  <c r="I92" i="12"/>
  <c r="K92" i="12"/>
  <c r="M92" i="12"/>
  <c r="M91" i="12" s="1"/>
  <c r="O92" i="12"/>
  <c r="O91" i="12" s="1"/>
  <c r="Q92" i="12"/>
  <c r="U92" i="12"/>
  <c r="I95" i="12"/>
  <c r="I91" i="12" s="1"/>
  <c r="K95" i="12"/>
  <c r="K91" i="12" s="1"/>
  <c r="M95" i="12"/>
  <c r="O95" i="12"/>
  <c r="Q95" i="12"/>
  <c r="Q91" i="12" s="1"/>
  <c r="U95" i="12"/>
  <c r="U91" i="12" s="1"/>
  <c r="I98" i="12"/>
  <c r="K98" i="12"/>
  <c r="M98" i="12"/>
  <c r="O98" i="12"/>
  <c r="Q98" i="12"/>
  <c r="U98" i="12"/>
  <c r="I101" i="12"/>
  <c r="K101" i="12"/>
  <c r="M101" i="12"/>
  <c r="O101" i="12"/>
  <c r="Q101" i="12"/>
  <c r="U101" i="12"/>
  <c r="G104" i="12"/>
  <c r="I105" i="12"/>
  <c r="I104" i="12" s="1"/>
  <c r="K105" i="12"/>
  <c r="M105" i="12"/>
  <c r="O105" i="12"/>
  <c r="O104" i="12" s="1"/>
  <c r="Q105" i="12"/>
  <c r="Q104" i="12" s="1"/>
  <c r="U105" i="12"/>
  <c r="I107" i="12"/>
  <c r="K107" i="12"/>
  <c r="K104" i="12" s="1"/>
  <c r="M107" i="12"/>
  <c r="M104" i="12" s="1"/>
  <c r="O107" i="12"/>
  <c r="Q107" i="12"/>
  <c r="U107" i="12"/>
  <c r="U104" i="12" s="1"/>
  <c r="I109" i="12"/>
  <c r="K109" i="12"/>
  <c r="M109" i="12"/>
  <c r="O109" i="12"/>
  <c r="Q109" i="12"/>
  <c r="U109" i="12"/>
  <c r="G111" i="12"/>
  <c r="I112" i="12"/>
  <c r="K112" i="12"/>
  <c r="M112" i="12"/>
  <c r="M111" i="12" s="1"/>
  <c r="O112" i="12"/>
  <c r="O111" i="12" s="1"/>
  <c r="Q112" i="12"/>
  <c r="U112" i="12"/>
  <c r="I114" i="12"/>
  <c r="I111" i="12" s="1"/>
  <c r="K114" i="12"/>
  <c r="K111" i="12" s="1"/>
  <c r="M114" i="12"/>
  <c r="O114" i="12"/>
  <c r="Q114" i="12"/>
  <c r="Q111" i="12" s="1"/>
  <c r="U114" i="12"/>
  <c r="U111" i="12" s="1"/>
  <c r="I116" i="12"/>
  <c r="K116" i="12"/>
  <c r="M116" i="12"/>
  <c r="O116" i="12"/>
  <c r="Q116" i="12"/>
  <c r="U116" i="12"/>
  <c r="G118" i="12"/>
  <c r="I118" i="12"/>
  <c r="O118" i="12"/>
  <c r="Q118" i="12"/>
  <c r="I119" i="12"/>
  <c r="K119" i="12"/>
  <c r="K118" i="12" s="1"/>
  <c r="M119" i="12"/>
  <c r="M118" i="12" s="1"/>
  <c r="O119" i="12"/>
  <c r="Q119" i="12"/>
  <c r="U119" i="12"/>
  <c r="U118" i="12" s="1"/>
  <c r="G121" i="12"/>
  <c r="M121" i="12"/>
  <c r="O121" i="12"/>
  <c r="I122" i="12"/>
  <c r="I121" i="12" s="1"/>
  <c r="K122" i="12"/>
  <c r="K121" i="12" s="1"/>
  <c r="M122" i="12"/>
  <c r="O122" i="12"/>
  <c r="Q122" i="12"/>
  <c r="Q121" i="12" s="1"/>
  <c r="U122" i="12"/>
  <c r="U121" i="12" s="1"/>
  <c r="G126" i="12"/>
  <c r="I127" i="12"/>
  <c r="I126" i="12" s="1"/>
  <c r="K127" i="12"/>
  <c r="M127" i="12"/>
  <c r="O127" i="12"/>
  <c r="O126" i="12" s="1"/>
  <c r="Q127" i="12"/>
  <c r="Q126" i="12" s="1"/>
  <c r="U127" i="12"/>
  <c r="I129" i="12"/>
  <c r="K129" i="12"/>
  <c r="K126" i="12" s="1"/>
  <c r="M129" i="12"/>
  <c r="M126" i="12" s="1"/>
  <c r="O129" i="12"/>
  <c r="Q129" i="12"/>
  <c r="U129" i="12"/>
  <c r="U126" i="12" s="1"/>
  <c r="I132" i="12"/>
  <c r="K132" i="12"/>
  <c r="M132" i="12"/>
  <c r="O132" i="12"/>
  <c r="Q132" i="12"/>
  <c r="U132" i="12"/>
  <c r="G136" i="12"/>
  <c r="I137" i="12"/>
  <c r="K137" i="12"/>
  <c r="K136" i="12" s="1"/>
  <c r="M137" i="12"/>
  <c r="M136" i="12" s="1"/>
  <c r="O137" i="12"/>
  <c r="Q137" i="12"/>
  <c r="U137" i="12"/>
  <c r="U136" i="12" s="1"/>
  <c r="I141" i="12"/>
  <c r="I136" i="12" s="1"/>
  <c r="K141" i="12"/>
  <c r="M141" i="12"/>
  <c r="O141" i="12"/>
  <c r="O136" i="12" s="1"/>
  <c r="Q141" i="12"/>
  <c r="Q136" i="12" s="1"/>
  <c r="U141" i="12"/>
  <c r="I145" i="12"/>
  <c r="K145" i="12"/>
  <c r="M145" i="12"/>
  <c r="O145" i="12"/>
  <c r="Q145" i="12"/>
  <c r="U145" i="12"/>
  <c r="I149" i="12"/>
  <c r="K149" i="12"/>
  <c r="M149" i="12"/>
  <c r="O149" i="12"/>
  <c r="Q149" i="12"/>
  <c r="U149" i="12"/>
  <c r="I153" i="12"/>
  <c r="K153" i="12"/>
  <c r="M153" i="12"/>
  <c r="O153" i="12"/>
  <c r="Q153" i="12"/>
  <c r="U153" i="12"/>
  <c r="I157" i="12"/>
  <c r="K157" i="12"/>
  <c r="M157" i="12"/>
  <c r="O157" i="12"/>
  <c r="Q157" i="12"/>
  <c r="U157" i="12"/>
  <c r="I161" i="12"/>
  <c r="K161" i="12"/>
  <c r="M161" i="12"/>
  <c r="O161" i="12"/>
  <c r="Q161" i="12"/>
  <c r="U161" i="12"/>
  <c r="G165" i="12"/>
  <c r="M165" i="12"/>
  <c r="O165" i="12"/>
  <c r="I166" i="12"/>
  <c r="I165" i="12" s="1"/>
  <c r="K166" i="12"/>
  <c r="K165" i="12" s="1"/>
  <c r="M166" i="12"/>
  <c r="O166" i="12"/>
  <c r="Q166" i="12"/>
  <c r="Q165" i="12" s="1"/>
  <c r="U166" i="12"/>
  <c r="U165" i="12" s="1"/>
  <c r="I60" i="1"/>
  <c r="J56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0" i="1" l="1"/>
  <c r="J54" i="1"/>
  <c r="J58" i="1"/>
  <c r="J49" i="1"/>
  <c r="J53" i="1"/>
  <c r="J57" i="1"/>
  <c r="J51" i="1"/>
  <c r="J55" i="1"/>
  <c r="J59" i="1"/>
  <c r="J52" i="1"/>
  <c r="J6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<sst xmlns="http://schemas.openxmlformats.org/spreadsheetml/2006/main" count="594" uniqueCount="264">
  <si>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</si>
  <si>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</si>
  <si>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</si>
  <si>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</si>
  <si>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</si>
  <si>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</si>
  <si>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</si>
  <si>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</si>
  <si>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</si>
  <si>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</si>
  <si>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</si>
  <si>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</si>
  <si>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</si>
  <si>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</si>
  <si>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</si>
  <si>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</si>
  <si>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</si>
  <si>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</si>
  <si>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</si>
  <si>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</si>
  <si>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</si>
  <si>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</si>
  <si>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</si>
  <si>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</si>
  <si>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</si>
  <si>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</si>
  <si>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</si>
  <si>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</si>
  <si>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</si>
  <si>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</si>
  <si>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</si>
  <si>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</si>
  <si>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</si>
  <si>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</si>
  <si>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</si>
  <si>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</si>
  <si>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</si>
  <si>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</si>
  <si>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</si>
  <si>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</si>
  <si>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</si>
  <si>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</si>
  <si>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</si>
  <si>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ZL36</t>
  </si>
  <si>
    <t>Odvlhčení kostelní zdi - místnosti K1-1-044 až 046</t>
  </si>
  <si>
    <t>Odvlhčení kostelní zdi sousedící s místnostmi K1-1-044, 045, 046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</si>
  <si>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</si>
  <si>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</si>
  <si>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</si>
  <si>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</si>
  <si>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</si>
  <si>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</si>
  <si>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</si>
  <si>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</si>
  <si>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</si>
  <si>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</si>
  <si>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</si>
  <si>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</si>
  <si>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</si>
  <si>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</si>
  <si>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</si>
  <si>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</si>
  <si>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</si>
  <si>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</si>
  <si>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</si>
  <si>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</si>
  <si>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</si>
  <si>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</si>
  <si>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</si>
  <si>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</si>
  <si>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</si>
  <si>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</si>
  <si>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</si>
  <si>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</si>
  <si>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</si>
  <si>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</si>
  <si>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</si>
  <si>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</si>
  <si>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</si>
  <si>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</si>
  <si>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</si>
  <si>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</si>
  <si>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</si>
  <si>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</si>
  <si>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</si>
  <si>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</si>
  <si>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</si>
  <si>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</si>
  <si>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</si>
  <si>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772</t>
  </si>
  <si>
    <t>Kamenné  dlažby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</si>
  <si>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</si>
  <si>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</si>
  <si>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</si>
  <si>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</si>
  <si>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</si>
  <si>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</si>
  <si>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</si>
  <si>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</si>
  <si>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</si>
  <si>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</si>
  <si>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</si>
  <si>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</si>
  <si>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</si>
  <si>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</si>
  <si>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</si>
  <si>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</si>
  <si>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</si>
  <si>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</si>
  <si>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</si>
  <si>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</si>
  <si>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</si>
  <si>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</si>
  <si>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</si>
  <si>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</si>
  <si>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</si>
  <si>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</si>
  <si>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</si>
  <si>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</si>
  <si>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</si>
  <si>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</t>
  </si>
  <si>
    <t>Vykopávka v uzavřených prostorách v hornině 3</t>
  </si>
  <si>
    <t>m3</t>
  </si>
  <si>
    <t>POL1_1</t>
  </si>
  <si>
    <t xml:space="preserve">viz PD - místnosti K1-1-044 až 046 : </t>
  </si>
  <si>
    <t>VV</t>
  </si>
  <si>
    <t>výkop pro provedení odvlhčovacího kanálu : 0,6*0,25*(19+4,5+5,7+0,5)</t>
  </si>
  <si>
    <t>0,7*0,45*(19+4,5+5,7+0,5)</t>
  </si>
  <si>
    <t>svahování výkopu : 0,7*0,15*(19+4,5+5,7+0,5)+0,7*0,4*(19+4,5+5,7+0,5)/2</t>
  </si>
  <si>
    <t>Mezisoučet</t>
  </si>
  <si>
    <t>odkopávky pro skladbu podlahy místnosti K1-1-044 : 0,35*(62,68-1*19)</t>
  </si>
  <si>
    <t>161101101</t>
  </si>
  <si>
    <t>Svislé přemístění výkopku z horniny 1 až 4, při hloubce výkopu přes 1 do 2,5 m</t>
  </si>
  <si>
    <t>162701101</t>
  </si>
  <si>
    <t>Vodorovné přemístění výkopku z horniny 1 až 4, na vzdálenost přes 5 000  do 6 000 m</t>
  </si>
  <si>
    <t>167101101</t>
  </si>
  <si>
    <t>Nakládání, skládání, překládání neulehlého výkopku nakládání výkopku do 100 m3, z horniny 1 až 4</t>
  </si>
  <si>
    <t>171201201</t>
  </si>
  <si>
    <t>Uložení sypaniny na skládku nebo do násypů nezhut. na skládku</t>
  </si>
  <si>
    <t>174101101</t>
  </si>
  <si>
    <t>Zásyp jam, rýh, šachet se zhutněním</t>
  </si>
  <si>
    <t>199000005</t>
  </si>
  <si>
    <t>Poplatky za skládku zeminy 1- 4</t>
  </si>
  <si>
    <t>t</t>
  </si>
  <si>
    <t>výkop pro provedení odvlhčovacího kanálu : 0,6*0,25*(19+4,5+5,7+0,5)*1,5</t>
  </si>
  <si>
    <t>0,7*0,45*(19+4,5+5,7+0,5)*1,5</t>
  </si>
  <si>
    <t>odkopávky pro skladbu podlahy místnosti K1-1-044 : 0,35*(62,68-1*19)*1,5</t>
  </si>
  <si>
    <t>274272120</t>
  </si>
  <si>
    <t>Zdivo základové z bednicích tvárnic, tl. 20 cm, výplň tvárnic betonem C 12/15</t>
  </si>
  <si>
    <t>m2</t>
  </si>
  <si>
    <t xml:space="preserve">položka RTS 2014/I - 919,- Kč/m2, dle SoD 80% z ceny 2014/I - 735,20 Kč/m2 : </t>
  </si>
  <si>
    <t>zdivo odvlhčovacího kanálu : 0,6*(19+4,5+5,7+0,5)+0,25*0,4*32</t>
  </si>
  <si>
    <t>279361821</t>
  </si>
  <si>
    <t>Výztuž základových zdí z betonářské oceli 10 505</t>
  </si>
  <si>
    <t xml:space="preserve">dle nabídky dodavatele za betonářskou ocel (viz kari sítě) 24.225,- Kč/T : </t>
  </si>
  <si>
    <t xml:space="preserve">předpoklad 10 kg na m2 : </t>
  </si>
  <si>
    <t>zdivo odvlhčovacího kanálu : (0,6*(19+4,5+5,7+0,5)+0,25*0,4*32)*10*1,08/1000</t>
  </si>
  <si>
    <t>411121221</t>
  </si>
  <si>
    <t>Osazování stropních desek š. do 60, dl. do 90 cm, včetně dodávky PZD 11/10  89x29x6,5</t>
  </si>
  <si>
    <t>kus</t>
  </si>
  <si>
    <t xml:space="preserve">položka RTS 2014/I - 277,- Kč/kus, dle SoD 80% z ceny 2014/I - 221,6 Kč : </t>
  </si>
  <si>
    <t>zakrytí kanálu : 32</t>
  </si>
  <si>
    <t>631313611</t>
  </si>
  <si>
    <t>Mazanina betonová tl. 8 - 12 cm C 16/20</t>
  </si>
  <si>
    <t>podkladní beton se sítí - odvlhčovacího kanálu : 0,6*0,15*(19+4,5+5,7+0,5)</t>
  </si>
  <si>
    <t>631319173</t>
  </si>
  <si>
    <t>Příplatek za stržení povrchu mazaniny tl. 12 cm</t>
  </si>
  <si>
    <t xml:space="preserve">položka RTS 2014/I - 126,- Kč/m3, dle SoD 80% z ceny 2014/I - 100,80 Kč/m2 : </t>
  </si>
  <si>
    <t>631319183</t>
  </si>
  <si>
    <t>Příplatek za sklon mazaniny 15°-35°  tl. 8 - 12 cm</t>
  </si>
  <si>
    <t xml:space="preserve">položka RTS 2014/I - 62,30 Kč/m3, dle SoD 80% z ceny 2014/I - 50 Kč/m2 : </t>
  </si>
  <si>
    <t>631351101</t>
  </si>
  <si>
    <t>Bednění stěn, rýh a otvorů v podlahách - zřízení</t>
  </si>
  <si>
    <t xml:space="preserve">položka RTS 2014/I - 249,- Kč/m2, dle SoD 80% z ceny 2014/I - 199,20 Kč/m2 : </t>
  </si>
  <si>
    <t>podkladní beton se sítí - odvlhčovacího kanálu : 0,15*(19+4,5+5,7+0,5)</t>
  </si>
  <si>
    <t>631351102</t>
  </si>
  <si>
    <t>Bednění stěn, rýh a otvorů v podlahách -odstranění</t>
  </si>
  <si>
    <t xml:space="preserve">položka RTS 2014/I - 64,10 Kč/m2, dle SoD 80% z ceny 2014/I - 51,30 Kč/m2 : </t>
  </si>
  <si>
    <t>631361921</t>
  </si>
  <si>
    <t>Výztuž mazanin svařovanou sítí, průměr drátu  8,0, oka 100/100 mm</t>
  </si>
  <si>
    <t>podkladní beton se sítí - odvlhčovacího kanálu : 0,6*7,9*(19+4,5+5,7+0,5)*1,08/1000</t>
  </si>
  <si>
    <t>631571010</t>
  </si>
  <si>
    <t>Násyp pod podlahy z kameniva bez dodávky materiálu bez určení tloušťky</t>
  </si>
  <si>
    <t>podsp pod podkladním betonem se sítí - odvlhčovacího kanálu : 0,6*0,1*(19+4,5+5,7+0,5)</t>
  </si>
  <si>
    <t>58331</t>
  </si>
  <si>
    <t>Kamenivo těžené frakce  8/16 B</t>
  </si>
  <si>
    <t>T</t>
  </si>
  <si>
    <t>POL3_1</t>
  </si>
  <si>
    <t>podsp pod podkladním betonem se sítí - odvlhčovacího kanálu : 0,6*0,1*(19+4,5+5,7+0,5)*1,8</t>
  </si>
  <si>
    <t>311211124</t>
  </si>
  <si>
    <t>Zdivo nadzákladové z lomového kamene na MC 10</t>
  </si>
  <si>
    <t>doplnění nesoudržných částí zdiva : 2</t>
  </si>
  <si>
    <t>319201311</t>
  </si>
  <si>
    <t>Vyrovnání povrchu zdiva maltou tl.do 3 cm</t>
  </si>
  <si>
    <t>očistění a vyspárování zdi kostela pod úrovní podlahy : 1*(19+4,5+5,7+0,5)</t>
  </si>
  <si>
    <t>622904121</t>
  </si>
  <si>
    <t>Očištění fasád ruční čištění ocelovým kartáčem</t>
  </si>
  <si>
    <t>627455111</t>
  </si>
  <si>
    <t>Spárování starého zdiva z lom. kamene hl. do 8 cm</t>
  </si>
  <si>
    <t>978023251</t>
  </si>
  <si>
    <t>Vysekání a úprava spár zdiva kamenného režného</t>
  </si>
  <si>
    <t>stěrkový podsyp 150mm (frakce 8/16)+200 mm (frakce 16/32) : 0,35*62,68</t>
  </si>
  <si>
    <t>stěrkový podsyp 150mm (frakce 8/16)+200 mm (frakce 16/32) : 0,15*62,68*1,8</t>
  </si>
  <si>
    <t>Kamenivo těžené frakce  16/32</t>
  </si>
  <si>
    <t>stěrkový podsyp 150mm (frakce 8/16)+200 mm (frakce 16/32) : 0,2*62,68*1,8</t>
  </si>
  <si>
    <t>965022131</t>
  </si>
  <si>
    <t>Bourání kamenných podlah z kostek plochy nad 1 m2</t>
  </si>
  <si>
    <t>podlaha místnosti K1-1-044 - valounová dlažba : 21,94</t>
  </si>
  <si>
    <t>979054442</t>
  </si>
  <si>
    <t>Očištění vybouraných obrubníků, dlaždic dlaždic, desek nebo tvarovek s původním vyplněním spár, cementovou maltou</t>
  </si>
  <si>
    <t>965031131</t>
  </si>
  <si>
    <t>Bourání podlah z cihel naplocho, plochy nad 1 m2, s uložením dlažby pro zpětné použití</t>
  </si>
  <si>
    <t>podlaha místnosti K1-1-044 - cihla : 40,74</t>
  </si>
  <si>
    <t>970031250</t>
  </si>
  <si>
    <t>Vrtání jádrové do zdiva cihelného do D 250 mm</t>
  </si>
  <si>
    <t>m</t>
  </si>
  <si>
    <t>prostopy zdivem : 2*1+2*1,1+2*1,1</t>
  </si>
  <si>
    <t>998011003</t>
  </si>
  <si>
    <t>Přesun hmot pro budovy zděné výšky do 24 m</t>
  </si>
  <si>
    <t>POL7_</t>
  </si>
  <si>
    <t xml:space="preserve">Hmotnosti z položek s pořadovými čísly: : </t>
  </si>
  <si>
    <t xml:space="preserve">8,9,10,11,14,16,20,22, : </t>
  </si>
  <si>
    <t>Součet: : 21,00341</t>
  </si>
  <si>
    <t>772000002</t>
  </si>
  <si>
    <t>Valounková dlažba do pískového podsypu s hydraulickým vápnem</t>
  </si>
  <si>
    <t xml:space="preserve">m2    </t>
  </si>
  <si>
    <t>POL1_7</t>
  </si>
  <si>
    <t>podlaha místnosti K1-1-044 - valounová dlažba v celé místnosti : 21,94+40,74</t>
  </si>
  <si>
    <t>58380121</t>
  </si>
  <si>
    <t>Kamenné valounky k doplnění dlažby cca  1t = 5 m2</t>
  </si>
  <si>
    <t>POL3_7</t>
  </si>
  <si>
    <t>podlaha místnosti K1-1-044 - valounová dlažba v celé místnosti : (21,94*0,2+40,74)*1,05</t>
  </si>
  <si>
    <t xml:space="preserve">doplnění vybourané dlažby 20% na 21,94 m2, doplnění dlažby 40,74 m2 : </t>
  </si>
  <si>
    <t>998772101</t>
  </si>
  <si>
    <t>Přesun hmot pro dlažby z kamene, výšky do 6 m</t>
  </si>
  <si>
    <t xml:space="preserve">32,33, : </t>
  </si>
  <si>
    <t>Součet: : 25,14688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</si>
  <si>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</si>
  <si>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</si>
  <si>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</si>
  <si>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</si>
  <si>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23,27,30, : </t>
  </si>
  <si>
    <t>Součet: : 9,90758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</si>
  <si>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</si>
  <si>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</si>
  <si>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</si>
  <si>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</si>
  <si>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</si>
  <si>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</si>
  <si>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Součet: : 158,52122</t>
  </si>
  <si>
    <t>979082111</t>
  </si>
  <si>
    <t>Vnitrostaveništní doprava suti do 10 m</t>
  </si>
  <si>
    <t>979082121</t>
  </si>
  <si>
    <t>Příplatek k vnitrost. dopravě suti za dalších 5 m</t>
  </si>
  <si>
    <t>Součet: : 19,81515</t>
  </si>
  <si>
    <t>979990001</t>
  </si>
  <si>
    <t>Poplatek za skládku stavební suti</t>
  </si>
  <si>
    <t>005121 R</t>
  </si>
  <si>
    <t>Zařízení staveniště</t>
  </si>
  <si>
    <t>Soubor</t>
  </si>
  <si>
    <t>POL99_2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</si>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</sst>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2.25" customHeight="1" x14ac:dyDescent="0.2">
      <c r="A2" s="4"/>
      <c r="B2" s="104" t="s">
        <v>24</v>
      </c>
      <c r="C2" s="105"/>
      <c r="D2" s="106" t="s">
        <v>48</v>
      </c>
      <c r="E2" s="258" t="s">
        <v>49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46</v>
      </c>
      <c r="C3" s="105"/>
      <c r="D3" s="108" t="s">
        <v>43</v>
      </c>
      <c r="E3" s="108" t="s">
        <v>45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47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50</v>
      </c>
      <c r="E5" s="26"/>
      <c r="F5" s="26"/>
      <c r="G5" s="26"/>
      <c r="H5" s="27" t="s">
        <v>36</v>
      </c>
      <c r="I5" s="103" t="s">
        <v>54</v>
      </c>
      <c r="J5" s="11"/>
    </row>
    <row r="6" spans="1:15" ht="15.75" customHeight="1" x14ac:dyDescent="0.2">
      <c r="A6" s="4"/>
      <c r="B6" s="38"/>
      <c r="C6" s="26"/>
      <c r="D6" s="103" t="s">
        <v>51</v>
      </c>
      <c r="E6" s="26"/>
      <c r="F6" s="26"/>
      <c r="G6" s="26"/>
      <c r="H6" s="27" t="s">
        <v>37</v>
      </c>
      <c r="I6" s="103" t="s">
        <v>55</v>
      </c>
      <c r="J6" s="11"/>
    </row>
    <row r="7" spans="1:15" ht="15.75" customHeight="1" x14ac:dyDescent="0.2">
      <c r="A7" s="4"/>
      <c r="B7" s="39"/>
      <c r="C7" s="118" t="s">
        <v>53</v>
      </c>
      <c r="D7" s="101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56</v>
      </c>
      <c r="E8" s="5"/>
      <c r="F8" s="5"/>
      <c r="G8" s="42"/>
      <c r="H8" s="27" t="s">
        <v>36</v>
      </c>
      <c r="I8" s="103" t="s">
        <v>60</v>
      </c>
      <c r="J8" s="11"/>
    </row>
    <row r="9" spans="1:15" ht="15.75" hidden="1" customHeight="1" x14ac:dyDescent="0.2">
      <c r="A9" s="4"/>
      <c r="B9" s="4"/>
      <c r="C9" s="5"/>
      <c r="D9" s="102" t="s">
        <v>57</v>
      </c>
      <c r="E9" s="5"/>
      <c r="F9" s="5"/>
      <c r="G9" s="42"/>
      <c r="H9" s="27" t="s">
        <v>37</v>
      </c>
      <c r="I9" s="103" t="s">
        <v>61</v>
      </c>
      <c r="J9" s="11"/>
    </row>
    <row r="10" spans="1:15" ht="15.75" hidden="1" customHeight="1" x14ac:dyDescent="0.2">
      <c r="A10" s="4"/>
      <c r="B10" s="48"/>
      <c r="C10" s="118" t="s">
        <v>59</v>
      </c>
      <c r="D10" s="119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62</v>
      </c>
      <c r="E11" s="120"/>
      <c r="F11" s="120"/>
      <c r="G11" s="120"/>
      <c r="H11" s="27" t="s">
        <v>36</v>
      </c>
      <c r="I11" s="103" t="s">
        <v>66</v>
      </c>
      <c r="J11" s="11"/>
    </row>
    <row r="12" spans="1:15" ht="15.75" customHeight="1" x14ac:dyDescent="0.2">
      <c r="A12" s="4"/>
      <c r="B12" s="38"/>
      <c r="C12" s="26"/>
      <c r="D12" s="121" t="s">
        <v>63</v>
      </c>
      <c r="E12" s="121"/>
      <c r="F12" s="121"/>
      <c r="G12" s="121"/>
      <c r="H12" s="27" t="s">
        <v>37</v>
      </c>
      <c r="I12" s="103" t="s">
        <v>67</v>
      </c>
      <c r="J12" s="11"/>
    </row>
    <row r="13" spans="1:15" ht="15.75" customHeight="1" x14ac:dyDescent="0.2">
      <c r="A13" s="4"/>
      <c r="B13" s="39"/>
      <c r="C13" s="118" t="s">
        <v>65</v>
      </c>
      <c r="D13" s="122" t="s">
        <v>64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191679.73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74517.009999999995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94</v>
      </c>
      <c r="B19" s="204" t="s">
        <v>29</v>
      </c>
      <c r="C19" s="54"/>
      <c r="D19" s="55"/>
      <c r="E19" s="80"/>
      <c r="F19" s="81"/>
      <c r="G19" s="80"/>
      <c r="H19" s="81"/>
      <c r="I19" s="80">
        <v>3620.28</v>
      </c>
      <c r="J19" s="90"/>
    </row>
    <row r="20" spans="1:10" ht="23.25" customHeight="1" x14ac:dyDescent="0.2">
      <c r="A20" s="203" t="s">
        <v>95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269817.02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269817.02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269817.02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263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68</v>
      </c>
      <c r="C39" s="138"/>
      <c r="D39" s="139"/>
      <c r="E39" s="139"/>
      <c r="F39" s="151">
        <v>0</v>
      </c>
      <c r="G39" s="152">
        <v>269817.02</v>
      </c>
      <c r="H39" s="153"/>
      <c r="I39" s="154">
        <v>269817.02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43</v>
      </c>
      <c r="C40" s="128" t="s">
        <v>45</v>
      </c>
      <c r="D40" s="132"/>
      <c r="E40" s="132"/>
      <c r="F40" s="155">
        <v>0</v>
      </c>
      <c r="G40" s="156">
        <v>269817.02</v>
      </c>
      <c r="H40" s="156"/>
      <c r="I40" s="157">
        <v>269817.02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269817.02</v>
      </c>
      <c r="H41" s="159"/>
      <c r="I41" s="160">
        <v>269817.02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69</v>
      </c>
      <c r="C42" s="146"/>
      <c r="D42" s="146"/>
      <c r="E42" s="146"/>
      <c r="F42" s="161">
        <f>SUMIF(A39:A41,"=1",F39:F41)</f>
        <v>0</v>
      </c>
      <c r="G42" s="162">
        <f>SUMIF(A39:A41,"=1",G39:G41)</f>
        <v>269817.02</v>
      </c>
      <c r="H42" s="162">
        <f>SUMIF(A39:A41,"=1",H39:H41)</f>
        <v>0</v>
      </c>
      <c r="I42" s="163">
        <f>SUMIF(A39:A41,"=1",I39:I41)</f>
        <v>269817.02</v>
      </c>
      <c r="J42" s="131">
        <f>SUMIF(A39:A41,"=1",J39:J41)</f>
        <v>100</v>
      </c>
    </row>
    <row r="46" spans="1:10" ht="15.75" x14ac:dyDescent="0.25">
      <c r="B46" s="173" t="s">
        <v>71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72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73</v>
      </c>
      <c r="C49" s="188" t="s">
        <v>74</v>
      </c>
      <c r="D49" s="189"/>
      <c r="E49" s="189"/>
      <c r="F49" s="199" t="s">
        <v>26</v>
      </c>
      <c r="G49" s="190"/>
      <c r="H49" s="190"/>
      <c r="I49" s="190">
        <v>59405.47</v>
      </c>
      <c r="J49" s="195">
        <f>IF(I60=0,"",I49/I60*100)</f>
        <v>22.016946892379131</v>
      </c>
    </row>
    <row r="50" spans="1:10" ht="25.5" customHeight="1" x14ac:dyDescent="0.2">
      <c r="A50" s="175"/>
      <c r="B50" s="178" t="s">
        <v>75</v>
      </c>
      <c r="C50" s="177" t="s">
        <v>76</v>
      </c>
      <c r="D50" s="179"/>
      <c r="E50" s="179"/>
      <c r="F50" s="200" t="s">
        <v>26</v>
      </c>
      <c r="G50" s="185"/>
      <c r="H50" s="185"/>
      <c r="I50" s="185">
        <v>42455.51</v>
      </c>
      <c r="J50" s="196">
        <f>IF(I60=0,"",I50/I60*100)</f>
        <v>15.734926580984398</v>
      </c>
    </row>
    <row r="51" spans="1:10" ht="25.5" customHeight="1" x14ac:dyDescent="0.2">
      <c r="A51" s="175"/>
      <c r="B51" s="178" t="s">
        <v>77</v>
      </c>
      <c r="C51" s="177" t="s">
        <v>78</v>
      </c>
      <c r="D51" s="179"/>
      <c r="E51" s="179"/>
      <c r="F51" s="200" t="s">
        <v>26</v>
      </c>
      <c r="G51" s="185"/>
      <c r="H51" s="185"/>
      <c r="I51" s="185">
        <v>4352</v>
      </c>
      <c r="J51" s="196">
        <f>IF(I60=0,"",I51/I60*100)</f>
        <v>1.6129449506187559</v>
      </c>
    </row>
    <row r="52" spans="1:10" ht="25.5" customHeight="1" x14ac:dyDescent="0.2">
      <c r="A52" s="175"/>
      <c r="B52" s="178" t="s">
        <v>79</v>
      </c>
      <c r="C52" s="177" t="s">
        <v>80</v>
      </c>
      <c r="D52" s="179"/>
      <c r="E52" s="179"/>
      <c r="F52" s="200" t="s">
        <v>26</v>
      </c>
      <c r="G52" s="185"/>
      <c r="H52" s="185"/>
      <c r="I52" s="185">
        <v>22819.1</v>
      </c>
      <c r="J52" s="196">
        <f>IF(I60=0,"",I52/I60*100)</f>
        <v>8.457250028185765</v>
      </c>
    </row>
    <row r="53" spans="1:10" ht="25.5" customHeight="1" x14ac:dyDescent="0.2">
      <c r="A53" s="175"/>
      <c r="B53" s="178" t="s">
        <v>81</v>
      </c>
      <c r="C53" s="177" t="s">
        <v>82</v>
      </c>
      <c r="D53" s="179"/>
      <c r="E53" s="179"/>
      <c r="F53" s="200" t="s">
        <v>26</v>
      </c>
      <c r="G53" s="185"/>
      <c r="H53" s="185"/>
      <c r="I53" s="185">
        <v>22266.48</v>
      </c>
      <c r="J53" s="196">
        <f>IF(I60=0,"",I53/I60*100)</f>
        <v>8.2524371516667081</v>
      </c>
    </row>
    <row r="54" spans="1:10" ht="25.5" customHeight="1" x14ac:dyDescent="0.2">
      <c r="A54" s="175"/>
      <c r="B54" s="178" t="s">
        <v>83</v>
      </c>
      <c r="C54" s="177" t="s">
        <v>84</v>
      </c>
      <c r="D54" s="179"/>
      <c r="E54" s="179"/>
      <c r="F54" s="200" t="s">
        <v>26</v>
      </c>
      <c r="G54" s="185"/>
      <c r="H54" s="185"/>
      <c r="I54" s="185">
        <v>4007.07</v>
      </c>
      <c r="J54" s="196">
        <f>IF(I60=0,"",I54/I60*100)</f>
        <v>1.4851064621497929</v>
      </c>
    </row>
    <row r="55" spans="1:10" ht="25.5" customHeight="1" x14ac:dyDescent="0.2">
      <c r="A55" s="175"/>
      <c r="B55" s="178" t="s">
        <v>85</v>
      </c>
      <c r="C55" s="177" t="s">
        <v>86</v>
      </c>
      <c r="D55" s="179"/>
      <c r="E55" s="179"/>
      <c r="F55" s="200" t="s">
        <v>26</v>
      </c>
      <c r="G55" s="185"/>
      <c r="H55" s="185"/>
      <c r="I55" s="185">
        <v>21977.599999999999</v>
      </c>
      <c r="J55" s="196">
        <f>IF(I60=0,"",I55/I60*100)</f>
        <v>8.1453720006247163</v>
      </c>
    </row>
    <row r="56" spans="1:10" ht="25.5" customHeight="1" x14ac:dyDescent="0.2">
      <c r="A56" s="175"/>
      <c r="B56" s="178" t="s">
        <v>87</v>
      </c>
      <c r="C56" s="177" t="s">
        <v>88</v>
      </c>
      <c r="D56" s="179"/>
      <c r="E56" s="179"/>
      <c r="F56" s="200" t="s">
        <v>26</v>
      </c>
      <c r="G56" s="185"/>
      <c r="H56" s="185"/>
      <c r="I56" s="185">
        <v>4409.67</v>
      </c>
      <c r="J56" s="196">
        <f>IF(I60=0,"",I56/I60*100)</f>
        <v>1.6343186949437063</v>
      </c>
    </row>
    <row r="57" spans="1:10" ht="25.5" customHeight="1" x14ac:dyDescent="0.2">
      <c r="A57" s="175"/>
      <c r="B57" s="178" t="s">
        <v>89</v>
      </c>
      <c r="C57" s="177" t="s">
        <v>90</v>
      </c>
      <c r="D57" s="179"/>
      <c r="E57" s="179"/>
      <c r="F57" s="200" t="s">
        <v>27</v>
      </c>
      <c r="G57" s="185"/>
      <c r="H57" s="185"/>
      <c r="I57" s="185">
        <v>74517.009999999995</v>
      </c>
      <c r="J57" s="196">
        <f>IF(I60=0,"",I57/I60*100)</f>
        <v>27.617609148600032</v>
      </c>
    </row>
    <row r="58" spans="1:10" ht="25.5" customHeight="1" x14ac:dyDescent="0.2">
      <c r="A58" s="175"/>
      <c r="B58" s="178" t="s">
        <v>91</v>
      </c>
      <c r="C58" s="177" t="s">
        <v>92</v>
      </c>
      <c r="D58" s="179"/>
      <c r="E58" s="179"/>
      <c r="F58" s="200" t="s">
        <v>93</v>
      </c>
      <c r="G58" s="185"/>
      <c r="H58" s="185"/>
      <c r="I58" s="185">
        <v>9986.83</v>
      </c>
      <c r="J58" s="196">
        <f>IF(I60=0,"",I58/I60*100)</f>
        <v>3.7013343339126634</v>
      </c>
    </row>
    <row r="59" spans="1:10" ht="25.5" customHeight="1" x14ac:dyDescent="0.2">
      <c r="A59" s="175"/>
      <c r="B59" s="191" t="s">
        <v>94</v>
      </c>
      <c r="C59" s="192" t="s">
        <v>29</v>
      </c>
      <c r="D59" s="193"/>
      <c r="E59" s="193"/>
      <c r="F59" s="201" t="s">
        <v>94</v>
      </c>
      <c r="G59" s="194"/>
      <c r="H59" s="194"/>
      <c r="I59" s="194">
        <v>3620.28</v>
      </c>
      <c r="J59" s="197">
        <f>IF(I60=0,"",I59/I60*100)</f>
        <v>1.3417537559342991</v>
      </c>
    </row>
    <row r="60" spans="1:10" ht="25.5" customHeight="1" x14ac:dyDescent="0.2">
      <c r="A60" s="176"/>
      <c r="B60" s="182" t="s">
        <v>1</v>
      </c>
      <c r="C60" s="182"/>
      <c r="D60" s="183"/>
      <c r="E60" s="183"/>
      <c r="F60" s="202"/>
      <c r="G60" s="186"/>
      <c r="H60" s="186"/>
      <c r="I60" s="186">
        <f>SUM(I49:I59)</f>
        <v>269817.02000000008</v>
      </c>
      <c r="J60" s="198">
        <f>SUM(J49:J59)</f>
        <v>99.999999999999972</v>
      </c>
    </row>
    <row r="61" spans="1:10" x14ac:dyDescent="0.2">
      <c r="F61" s="125"/>
      <c r="G61" s="124"/>
      <c r="H61" s="125"/>
      <c r="I61" s="124"/>
      <c r="J61" s="126"/>
    </row>
    <row r="62" spans="1:10" x14ac:dyDescent="0.2">
      <c r="F62" s="125"/>
      <c r="G62" s="124"/>
      <c r="H62" s="125"/>
      <c r="I62" s="124"/>
      <c r="J62" s="126"/>
    </row>
    <row r="63" spans="1:10" x14ac:dyDescent="0.2">
      <c r="F63" s="125"/>
      <c r="G63" s="124"/>
      <c r="H63" s="125"/>
      <c r="I63" s="124"/>
      <c r="J63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7:E57"/>
    <mergeCell ref="C58:E58"/>
    <mergeCell ref="C59:E59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96</v>
      </c>
    </row>
    <row r="2" spans="1:60" ht="24.95" customHeight="1" x14ac:dyDescent="0.2">
      <c r="A2" s="207" t="s">
        <v>8</v>
      </c>
      <c r="B2" s="74" t="s">
        <v>48</v>
      </c>
      <c r="C2" s="210" t="s">
        <v>49</v>
      </c>
      <c r="D2" s="208"/>
      <c r="E2" s="208"/>
      <c r="F2" s="208"/>
      <c r="G2" s="209"/>
      <c r="AE2" t="s">
        <v>97</v>
      </c>
    </row>
    <row r="3" spans="1:60" ht="24.95" customHeight="1" x14ac:dyDescent="0.2">
      <c r="A3" s="207" t="s">
        <v>9</v>
      </c>
      <c r="B3" s="74" t="s">
        <v>43</v>
      </c>
      <c r="C3" s="210" t="s">
        <v>45</v>
      </c>
      <c r="D3" s="208"/>
      <c r="E3" s="208"/>
      <c r="F3" s="208"/>
      <c r="G3" s="209"/>
      <c r="AC3" s="123" t="s">
        <v>97</v>
      </c>
      <c r="AE3" t="s">
        <v>98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99</v>
      </c>
    </row>
    <row r="5" spans="1:60" x14ac:dyDescent="0.2">
      <c r="D5" s="205"/>
    </row>
    <row r="6" spans="1:60" ht="38.25" x14ac:dyDescent="0.2">
      <c r="A6" s="221" t="s">
        <v>100</v>
      </c>
      <c r="B6" s="219" t="s">
        <v>101</v>
      </c>
      <c r="C6" s="219" t="s">
        <v>102</v>
      </c>
      <c r="D6" s="220" t="s">
        <v>103</v>
      </c>
      <c r="E6" s="221" t="s">
        <v>104</v>
      </c>
      <c r="F6" s="216" t="s">
        <v>105</v>
      </c>
      <c r="G6" s="221" t="s">
        <v>31</v>
      </c>
      <c r="H6" s="222" t="s">
        <v>32</v>
      </c>
      <c r="I6" s="222" t="s">
        <v>106</v>
      </c>
      <c r="J6" s="222" t="s">
        <v>33</v>
      </c>
      <c r="K6" s="222" t="s">
        <v>107</v>
      </c>
      <c r="L6" s="222" t="s">
        <v>108</v>
      </c>
      <c r="M6" s="222" t="s">
        <v>109</v>
      </c>
      <c r="N6" s="222" t="s">
        <v>110</v>
      </c>
      <c r="O6" s="222" t="s">
        <v>111</v>
      </c>
      <c r="P6" s="222" t="s">
        <v>112</v>
      </c>
      <c r="Q6" s="222" t="s">
        <v>113</v>
      </c>
      <c r="R6" s="222" t="s">
        <v>114</v>
      </c>
      <c r="S6" s="222" t="s">
        <v>115</v>
      </c>
      <c r="T6" s="222" t="s">
        <v>116</v>
      </c>
      <c r="U6" s="222" t="s">
        <v>117</v>
      </c>
    </row>
    <row r="7" spans="1:60" x14ac:dyDescent="0.2">
      <c r="A7" s="223" t="s">
        <v>118</v>
      </c>
      <c r="B7" s="225" t="s">
        <v>73</v>
      </c>
      <c r="C7" s="226" t="s">
        <v>74</v>
      </c>
      <c r="D7" s="227"/>
      <c r="E7" s="234"/>
      <c r="F7" s="239"/>
      <c r="G7" s="239">
        <f>SUMIF(AE8:AE46,"&lt;&gt;NOR",G8:G46)</f>
        <v>59405.469999999994</v>
      </c>
      <c r="H7" s="239"/>
      <c r="I7" s="239">
        <f>SUM(I8:I46)</f>
        <v>0</v>
      </c>
      <c r="J7" s="239"/>
      <c r="K7" s="239">
        <f>SUM(K8:K46)</f>
        <v>59405.469999999994</v>
      </c>
      <c r="L7" s="239"/>
      <c r="M7" s="239">
        <f>SUM(M8:M46)</f>
        <v>71880.618700000006</v>
      </c>
      <c r="N7" s="239"/>
      <c r="O7" s="239">
        <f>SUM(O8:O46)</f>
        <v>0</v>
      </c>
      <c r="P7" s="239"/>
      <c r="Q7" s="239">
        <f>SUM(Q8:Q46)</f>
        <v>0</v>
      </c>
      <c r="R7" s="239"/>
      <c r="S7" s="239"/>
      <c r="T7" s="240"/>
      <c r="U7" s="239">
        <f>SUM(U8:U46)</f>
        <v>0</v>
      </c>
      <c r="AE7" t="s">
        <v>119</v>
      </c>
    </row>
    <row r="8" spans="1:60" outlineLevel="1" x14ac:dyDescent="0.2">
      <c r="A8" s="218">
        <v>1</v>
      </c>
      <c r="B8" s="228" t="s">
        <v>120</v>
      </c>
      <c r="C8" s="251" t="s">
        <v>121</v>
      </c>
      <c r="D8" s="230" t="s">
        <v>122</v>
      </c>
      <c r="E8" s="235">
        <v>36.375</v>
      </c>
      <c r="F8" s="241">
        <v>1232.5</v>
      </c>
      <c r="G8" s="241">
        <v>44832.19</v>
      </c>
      <c r="H8" s="241">
        <v>0</v>
      </c>
      <c r="I8" s="241">
        <f>ROUND(E8*H8,2)</f>
        <v>0</v>
      </c>
      <c r="J8" s="241">
        <v>1232.5</v>
      </c>
      <c r="K8" s="241">
        <f>ROUND(E8*J8,2)</f>
        <v>44832.19</v>
      </c>
      <c r="L8" s="241">
        <v>21</v>
      </c>
      <c r="M8" s="241">
        <f>G8*(1+L8/100)</f>
        <v>54246.9499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123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8"/>
      <c r="C9" s="252" t="s">
        <v>124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125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18"/>
      <c r="B10" s="228"/>
      <c r="C10" s="252" t="s">
        <v>126</v>
      </c>
      <c r="D10" s="231"/>
      <c r="E10" s="236">
        <v>4.4550000000000001</v>
      </c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125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2" t="s">
        <v>127</v>
      </c>
      <c r="D11" s="231"/>
      <c r="E11" s="236">
        <v>9.3554999999999993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125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33.75" outlineLevel="1" x14ac:dyDescent="0.2">
      <c r="A12" s="218"/>
      <c r="B12" s="228"/>
      <c r="C12" s="252" t="s">
        <v>128</v>
      </c>
      <c r="D12" s="231"/>
      <c r="E12" s="236">
        <v>7.2765000000000004</v>
      </c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125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8"/>
      <c r="C13" s="253" t="s">
        <v>129</v>
      </c>
      <c r="D13" s="232"/>
      <c r="E13" s="237">
        <v>21.087</v>
      </c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2"/>
      <c r="U13" s="241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125</v>
      </c>
      <c r="AF13" s="217">
        <v>1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/>
      <c r="B14" s="228"/>
      <c r="C14" s="252" t="s">
        <v>130</v>
      </c>
      <c r="D14" s="231"/>
      <c r="E14" s="236">
        <v>15.288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2"/>
      <c r="U14" s="241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125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8"/>
      <c r="C15" s="253" t="s">
        <v>129</v>
      </c>
      <c r="D15" s="232"/>
      <c r="E15" s="237">
        <v>15.288</v>
      </c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125</v>
      </c>
      <c r="AF15" s="217">
        <v>1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2.5" outlineLevel="1" x14ac:dyDescent="0.2">
      <c r="A16" s="218">
        <v>2</v>
      </c>
      <c r="B16" s="228" t="s">
        <v>131</v>
      </c>
      <c r="C16" s="251" t="s">
        <v>132</v>
      </c>
      <c r="D16" s="230" t="s">
        <v>122</v>
      </c>
      <c r="E16" s="235">
        <v>36.375</v>
      </c>
      <c r="F16" s="241">
        <v>53.47</v>
      </c>
      <c r="G16" s="241">
        <v>1944.97</v>
      </c>
      <c r="H16" s="241">
        <v>0</v>
      </c>
      <c r="I16" s="241">
        <f>ROUND(E16*H16,2)</f>
        <v>0</v>
      </c>
      <c r="J16" s="241">
        <v>53.47</v>
      </c>
      <c r="K16" s="241">
        <f>ROUND(E16*J16,2)</f>
        <v>1944.97</v>
      </c>
      <c r="L16" s="241">
        <v>21</v>
      </c>
      <c r="M16" s="241">
        <f>G16*(1+L16/100)</f>
        <v>2353.4137000000001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1"/>
      <c r="S16" s="241"/>
      <c r="T16" s="242">
        <v>0</v>
      </c>
      <c r="U16" s="241">
        <f>ROUND(E16*T16,2)</f>
        <v>0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123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18">
        <v>3</v>
      </c>
      <c r="B17" s="228" t="s">
        <v>133</v>
      </c>
      <c r="C17" s="251" t="s">
        <v>134</v>
      </c>
      <c r="D17" s="230" t="s">
        <v>122</v>
      </c>
      <c r="E17" s="235">
        <v>29.098500000000001</v>
      </c>
      <c r="F17" s="241">
        <v>127.5</v>
      </c>
      <c r="G17" s="241">
        <v>3710.06</v>
      </c>
      <c r="H17" s="241">
        <v>0</v>
      </c>
      <c r="I17" s="241">
        <f>ROUND(E17*H17,2)</f>
        <v>0</v>
      </c>
      <c r="J17" s="241">
        <v>127.5</v>
      </c>
      <c r="K17" s="241">
        <f>ROUND(E17*J17,2)</f>
        <v>3710.06</v>
      </c>
      <c r="L17" s="241">
        <v>21</v>
      </c>
      <c r="M17" s="241">
        <f>G17*(1+L17/100)</f>
        <v>4489.1725999999999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/>
      <c r="S17" s="241"/>
      <c r="T17" s="242">
        <v>0</v>
      </c>
      <c r="U17" s="241">
        <f>ROUND(E17*T17,2)</f>
        <v>0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123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8"/>
      <c r="C18" s="252" t="s">
        <v>124</v>
      </c>
      <c r="D18" s="231"/>
      <c r="E18" s="236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2"/>
      <c r="U18" s="241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125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/>
      <c r="B19" s="228"/>
      <c r="C19" s="252" t="s">
        <v>126</v>
      </c>
      <c r="D19" s="231"/>
      <c r="E19" s="236">
        <v>4.4550000000000001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125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8"/>
      <c r="C20" s="252" t="s">
        <v>127</v>
      </c>
      <c r="D20" s="231"/>
      <c r="E20" s="236">
        <v>9.3554999999999993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125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53" t="s">
        <v>129</v>
      </c>
      <c r="D21" s="232"/>
      <c r="E21" s="237">
        <v>13.810499999999999</v>
      </c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2"/>
      <c r="U21" s="241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125</v>
      </c>
      <c r="AF21" s="217">
        <v>1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/>
      <c r="B22" s="228"/>
      <c r="C22" s="252" t="s">
        <v>130</v>
      </c>
      <c r="D22" s="231"/>
      <c r="E22" s="236">
        <v>15.288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125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8"/>
      <c r="C23" s="253" t="s">
        <v>129</v>
      </c>
      <c r="D23" s="232"/>
      <c r="E23" s="237">
        <v>15.288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125</v>
      </c>
      <c r="AF23" s="217">
        <v>1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>
        <v>4</v>
      </c>
      <c r="B24" s="228" t="s">
        <v>135</v>
      </c>
      <c r="C24" s="251" t="s">
        <v>136</v>
      </c>
      <c r="D24" s="230" t="s">
        <v>122</v>
      </c>
      <c r="E24" s="235">
        <v>29.098500000000001</v>
      </c>
      <c r="F24" s="241">
        <v>119</v>
      </c>
      <c r="G24" s="241">
        <v>3462.72</v>
      </c>
      <c r="H24" s="241">
        <v>0</v>
      </c>
      <c r="I24" s="241">
        <f>ROUND(E24*H24,2)</f>
        <v>0</v>
      </c>
      <c r="J24" s="241">
        <v>119</v>
      </c>
      <c r="K24" s="241">
        <f>ROUND(E24*J24,2)</f>
        <v>3462.72</v>
      </c>
      <c r="L24" s="241">
        <v>21</v>
      </c>
      <c r="M24" s="241">
        <f>G24*(1+L24/100)</f>
        <v>4189.8912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/>
      <c r="S24" s="241"/>
      <c r="T24" s="242">
        <v>0</v>
      </c>
      <c r="U24" s="24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123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8"/>
      <c r="C25" s="252" t="s">
        <v>124</v>
      </c>
      <c r="D25" s="231"/>
      <c r="E25" s="236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125</v>
      </c>
      <c r="AF25" s="217">
        <v>0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2.5" outlineLevel="1" x14ac:dyDescent="0.2">
      <c r="A26" s="218"/>
      <c r="B26" s="228"/>
      <c r="C26" s="252" t="s">
        <v>126</v>
      </c>
      <c r="D26" s="231"/>
      <c r="E26" s="236">
        <v>4.4550000000000001</v>
      </c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2"/>
      <c r="U26" s="241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125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2" t="s">
        <v>127</v>
      </c>
      <c r="D27" s="231"/>
      <c r="E27" s="236">
        <v>9.3554999999999993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125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8"/>
      <c r="C28" s="253" t="s">
        <v>129</v>
      </c>
      <c r="D28" s="232"/>
      <c r="E28" s="237">
        <v>13.810499999999999</v>
      </c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2"/>
      <c r="U28" s="241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125</v>
      </c>
      <c r="AF28" s="217">
        <v>1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22.5" outlineLevel="1" x14ac:dyDescent="0.2">
      <c r="A29" s="218"/>
      <c r="B29" s="228"/>
      <c r="C29" s="252" t="s">
        <v>130</v>
      </c>
      <c r="D29" s="231"/>
      <c r="E29" s="236">
        <v>15.288</v>
      </c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125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3" t="s">
        <v>129</v>
      </c>
      <c r="D30" s="232"/>
      <c r="E30" s="237">
        <v>15.288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125</v>
      </c>
      <c r="AF30" s="217">
        <v>1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18">
        <v>5</v>
      </c>
      <c r="B31" s="228" t="s">
        <v>137</v>
      </c>
      <c r="C31" s="251" t="s">
        <v>138</v>
      </c>
      <c r="D31" s="230" t="s">
        <v>122</v>
      </c>
      <c r="E31" s="235">
        <v>29.098500000000001</v>
      </c>
      <c r="F31" s="241">
        <v>12.16</v>
      </c>
      <c r="G31" s="241">
        <v>353.84</v>
      </c>
      <c r="H31" s="241">
        <v>0</v>
      </c>
      <c r="I31" s="241">
        <f>ROUND(E31*H31,2)</f>
        <v>0</v>
      </c>
      <c r="J31" s="241">
        <v>12.16</v>
      </c>
      <c r="K31" s="241">
        <f>ROUND(E31*J31,2)</f>
        <v>353.84</v>
      </c>
      <c r="L31" s="241">
        <v>21</v>
      </c>
      <c r="M31" s="241">
        <f>G31*(1+L31/100)</f>
        <v>428.14639999999997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/>
      <c r="S31" s="241"/>
      <c r="T31" s="242">
        <v>0</v>
      </c>
      <c r="U31" s="24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123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8"/>
      <c r="C32" s="252" t="s">
        <v>124</v>
      </c>
      <c r="D32" s="231"/>
      <c r="E32" s="236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2"/>
      <c r="U32" s="241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125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 x14ac:dyDescent="0.2">
      <c r="A33" s="218"/>
      <c r="B33" s="228"/>
      <c r="C33" s="252" t="s">
        <v>126</v>
      </c>
      <c r="D33" s="231"/>
      <c r="E33" s="236">
        <v>4.4550000000000001</v>
      </c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125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2" t="s">
        <v>127</v>
      </c>
      <c r="D34" s="231"/>
      <c r="E34" s="236">
        <v>9.3554999999999993</v>
      </c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125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8"/>
      <c r="C35" s="253" t="s">
        <v>129</v>
      </c>
      <c r="D35" s="232"/>
      <c r="E35" s="237">
        <v>13.810499999999999</v>
      </c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125</v>
      </c>
      <c r="AF35" s="217">
        <v>1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18"/>
      <c r="B36" s="228"/>
      <c r="C36" s="252" t="s">
        <v>130</v>
      </c>
      <c r="D36" s="231"/>
      <c r="E36" s="236">
        <v>15.288</v>
      </c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2"/>
      <c r="U36" s="241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125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8"/>
      <c r="C37" s="253" t="s">
        <v>129</v>
      </c>
      <c r="D37" s="232"/>
      <c r="E37" s="237">
        <v>15.288</v>
      </c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2"/>
      <c r="U37" s="241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125</v>
      </c>
      <c r="AF37" s="217">
        <v>1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>
        <v>6</v>
      </c>
      <c r="B38" s="228" t="s">
        <v>139</v>
      </c>
      <c r="C38" s="251" t="s">
        <v>140</v>
      </c>
      <c r="D38" s="230" t="s">
        <v>122</v>
      </c>
      <c r="E38" s="235">
        <v>7.2765000000000004</v>
      </c>
      <c r="F38" s="241">
        <v>191.25</v>
      </c>
      <c r="G38" s="241">
        <v>1391.63</v>
      </c>
      <c r="H38" s="241">
        <v>0</v>
      </c>
      <c r="I38" s="241">
        <f>ROUND(E38*H38,2)</f>
        <v>0</v>
      </c>
      <c r="J38" s="241">
        <v>191.25</v>
      </c>
      <c r="K38" s="241">
        <f>ROUND(E38*J38,2)</f>
        <v>1391.63</v>
      </c>
      <c r="L38" s="241">
        <v>21</v>
      </c>
      <c r="M38" s="241">
        <f>G38*(1+L38/100)</f>
        <v>1683.8723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1"/>
      <c r="S38" s="241"/>
      <c r="T38" s="242">
        <v>0</v>
      </c>
      <c r="U38" s="241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123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33.75" outlineLevel="1" x14ac:dyDescent="0.2">
      <c r="A39" s="218"/>
      <c r="B39" s="228"/>
      <c r="C39" s="252" t="s">
        <v>128</v>
      </c>
      <c r="D39" s="231"/>
      <c r="E39" s="236">
        <v>7.2765000000000004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125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7</v>
      </c>
      <c r="B40" s="228" t="s">
        <v>141</v>
      </c>
      <c r="C40" s="251" t="s">
        <v>142</v>
      </c>
      <c r="D40" s="230" t="s">
        <v>143</v>
      </c>
      <c r="E40" s="235">
        <v>43.647750000000002</v>
      </c>
      <c r="F40" s="241">
        <v>85</v>
      </c>
      <c r="G40" s="241">
        <v>3710.06</v>
      </c>
      <c r="H40" s="241">
        <v>0</v>
      </c>
      <c r="I40" s="241">
        <f>ROUND(E40*H40,2)</f>
        <v>0</v>
      </c>
      <c r="J40" s="241">
        <v>85</v>
      </c>
      <c r="K40" s="241">
        <f>ROUND(E40*J40,2)</f>
        <v>3710.06</v>
      </c>
      <c r="L40" s="241">
        <v>21</v>
      </c>
      <c r="M40" s="241">
        <f>G40*(1+L40/100)</f>
        <v>4489.1725999999999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/>
      <c r="S40" s="241"/>
      <c r="T40" s="242">
        <v>0</v>
      </c>
      <c r="U40" s="24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123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8"/>
      <c r="C41" s="252" t="s">
        <v>124</v>
      </c>
      <c r="D41" s="231"/>
      <c r="E41" s="236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125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18"/>
      <c r="B42" s="228"/>
      <c r="C42" s="252" t="s">
        <v>144</v>
      </c>
      <c r="D42" s="231"/>
      <c r="E42" s="236">
        <v>6.6825000000000001</v>
      </c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125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8"/>
      <c r="C43" s="252" t="s">
        <v>145</v>
      </c>
      <c r="D43" s="231"/>
      <c r="E43" s="236">
        <v>14.033250000000001</v>
      </c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2"/>
      <c r="U43" s="241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125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8"/>
      <c r="C44" s="253" t="s">
        <v>129</v>
      </c>
      <c r="D44" s="232"/>
      <c r="E44" s="237">
        <v>20.71575</v>
      </c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125</v>
      </c>
      <c r="AF44" s="217">
        <v>1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18"/>
      <c r="B45" s="228"/>
      <c r="C45" s="252" t="s">
        <v>146</v>
      </c>
      <c r="D45" s="231"/>
      <c r="E45" s="236">
        <v>22.931999999999999</v>
      </c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2"/>
      <c r="U45" s="241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125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8"/>
      <c r="C46" s="253" t="s">
        <v>129</v>
      </c>
      <c r="D46" s="232"/>
      <c r="E46" s="237">
        <v>22.931999999999999</v>
      </c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125</v>
      </c>
      <c r="AF46" s="217">
        <v>1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x14ac:dyDescent="0.2">
      <c r="A47" s="224" t="s">
        <v>118</v>
      </c>
      <c r="B47" s="229" t="s">
        <v>75</v>
      </c>
      <c r="C47" s="254" t="s">
        <v>76</v>
      </c>
      <c r="D47" s="233"/>
      <c r="E47" s="238"/>
      <c r="F47" s="243"/>
      <c r="G47" s="243">
        <f>SUMIF(AE48:AE87,"&lt;&gt;NOR",G48:G87)</f>
        <v>42455.51</v>
      </c>
      <c r="H47" s="243"/>
      <c r="I47" s="243">
        <f>SUM(I48:I87)</f>
        <v>4795.16</v>
      </c>
      <c r="J47" s="243"/>
      <c r="K47" s="243">
        <f>SUM(K48:K87)</f>
        <v>37660.35</v>
      </c>
      <c r="L47" s="243"/>
      <c r="M47" s="243">
        <f>SUM(M48:M87)</f>
        <v>51371.167100000006</v>
      </c>
      <c r="N47" s="243"/>
      <c r="O47" s="243">
        <f>SUM(O48:O87)</f>
        <v>19.369999999999997</v>
      </c>
      <c r="P47" s="243"/>
      <c r="Q47" s="243">
        <f>SUM(Q48:Q87)</f>
        <v>0</v>
      </c>
      <c r="R47" s="243"/>
      <c r="S47" s="243"/>
      <c r="T47" s="244"/>
      <c r="U47" s="243">
        <f>SUM(U48:U87)</f>
        <v>9.3800000000000008</v>
      </c>
      <c r="AE47" t="s">
        <v>119</v>
      </c>
    </row>
    <row r="48" spans="1:60" ht="22.5" outlineLevel="1" x14ac:dyDescent="0.2">
      <c r="A48" s="218">
        <v>8</v>
      </c>
      <c r="B48" s="228" t="s">
        <v>147</v>
      </c>
      <c r="C48" s="251" t="s">
        <v>148</v>
      </c>
      <c r="D48" s="230" t="s">
        <v>149</v>
      </c>
      <c r="E48" s="235">
        <v>21.02</v>
      </c>
      <c r="F48" s="241">
        <v>735.2</v>
      </c>
      <c r="G48" s="241">
        <v>15453.9</v>
      </c>
      <c r="H48" s="241">
        <v>0</v>
      </c>
      <c r="I48" s="241">
        <f>ROUND(E48*H48,2)</f>
        <v>0</v>
      </c>
      <c r="J48" s="241">
        <v>735.2</v>
      </c>
      <c r="K48" s="241">
        <f>ROUND(E48*J48,2)</f>
        <v>15453.9</v>
      </c>
      <c r="L48" s="241">
        <v>21</v>
      </c>
      <c r="M48" s="241">
        <f>G48*(1+L48/100)</f>
        <v>18699.218999999997</v>
      </c>
      <c r="N48" s="241">
        <v>0.52</v>
      </c>
      <c r="O48" s="241">
        <f>ROUND(E48*N48,2)</f>
        <v>10.93</v>
      </c>
      <c r="P48" s="241">
        <v>0</v>
      </c>
      <c r="Q48" s="241">
        <f>ROUND(E48*P48,2)</f>
        <v>0</v>
      </c>
      <c r="R48" s="241"/>
      <c r="S48" s="241"/>
      <c r="T48" s="242">
        <v>0</v>
      </c>
      <c r="U48" s="24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123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2.5" outlineLevel="1" x14ac:dyDescent="0.2">
      <c r="A49" s="218"/>
      <c r="B49" s="228"/>
      <c r="C49" s="252" t="s">
        <v>150</v>
      </c>
      <c r="D49" s="231"/>
      <c r="E49" s="236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125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8"/>
      <c r="C50" s="252" t="s">
        <v>124</v>
      </c>
      <c r="D50" s="231"/>
      <c r="E50" s="236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2"/>
      <c r="U50" s="241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125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18"/>
      <c r="B51" s="228"/>
      <c r="C51" s="252" t="s">
        <v>151</v>
      </c>
      <c r="D51" s="231"/>
      <c r="E51" s="236">
        <v>21.02</v>
      </c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125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>
        <v>9</v>
      </c>
      <c r="B52" s="228" t="s">
        <v>152</v>
      </c>
      <c r="C52" s="251" t="s">
        <v>153</v>
      </c>
      <c r="D52" s="230" t="s">
        <v>143</v>
      </c>
      <c r="E52" s="235">
        <v>0.22702</v>
      </c>
      <c r="F52" s="241">
        <v>24225</v>
      </c>
      <c r="G52" s="241">
        <v>5499.56</v>
      </c>
      <c r="H52" s="241">
        <v>0</v>
      </c>
      <c r="I52" s="241">
        <f>ROUND(E52*H52,2)</f>
        <v>0</v>
      </c>
      <c r="J52" s="241">
        <v>24225</v>
      </c>
      <c r="K52" s="241">
        <f>ROUND(E52*J52,2)</f>
        <v>5499.56</v>
      </c>
      <c r="L52" s="241">
        <v>21</v>
      </c>
      <c r="M52" s="241">
        <f>G52*(1+L52/100)</f>
        <v>6654.4675999999999</v>
      </c>
      <c r="N52" s="241">
        <v>1.0210999999999999</v>
      </c>
      <c r="O52" s="241">
        <f>ROUND(E52*N52,2)</f>
        <v>0.23</v>
      </c>
      <c r="P52" s="241">
        <v>0</v>
      </c>
      <c r="Q52" s="241">
        <f>ROUND(E52*P52,2)</f>
        <v>0</v>
      </c>
      <c r="R52" s="241"/>
      <c r="S52" s="241"/>
      <c r="T52" s="242">
        <v>0</v>
      </c>
      <c r="U52" s="241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123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18"/>
      <c r="B53" s="228"/>
      <c r="C53" s="252" t="s">
        <v>154</v>
      </c>
      <c r="D53" s="231"/>
      <c r="E53" s="236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125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8"/>
      <c r="C54" s="252" t="s">
        <v>155</v>
      </c>
      <c r="D54" s="231"/>
      <c r="E54" s="236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125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/>
      <c r="B55" s="228"/>
      <c r="C55" s="252" t="s">
        <v>124</v>
      </c>
      <c r="D55" s="231"/>
      <c r="E55" s="236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2"/>
      <c r="U55" s="241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125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 x14ac:dyDescent="0.2">
      <c r="A56" s="218"/>
      <c r="B56" s="228"/>
      <c r="C56" s="252" t="s">
        <v>156</v>
      </c>
      <c r="D56" s="231"/>
      <c r="E56" s="236">
        <v>0.22702</v>
      </c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2"/>
      <c r="U56" s="241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125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ht="22.5" outlineLevel="1" x14ac:dyDescent="0.2">
      <c r="A57" s="218">
        <v>10</v>
      </c>
      <c r="B57" s="228" t="s">
        <v>157</v>
      </c>
      <c r="C57" s="251" t="s">
        <v>158</v>
      </c>
      <c r="D57" s="230" t="s">
        <v>159</v>
      </c>
      <c r="E57" s="235">
        <v>32</v>
      </c>
      <c r="F57" s="241">
        <v>221.6</v>
      </c>
      <c r="G57" s="241">
        <v>7091.2</v>
      </c>
      <c r="H57" s="241">
        <v>112.36</v>
      </c>
      <c r="I57" s="241">
        <f>ROUND(E57*H57,2)</f>
        <v>3595.52</v>
      </c>
      <c r="J57" s="241">
        <v>109.24</v>
      </c>
      <c r="K57" s="241">
        <f>ROUND(E57*J57,2)</f>
        <v>3495.68</v>
      </c>
      <c r="L57" s="241">
        <v>21</v>
      </c>
      <c r="M57" s="241">
        <f>G57*(1+L57/100)</f>
        <v>8580.351999999999</v>
      </c>
      <c r="N57" s="241">
        <v>3.8739999999999997E-2</v>
      </c>
      <c r="O57" s="241">
        <f>ROUND(E57*N57,2)</f>
        <v>1.24</v>
      </c>
      <c r="P57" s="241">
        <v>0</v>
      </c>
      <c r="Q57" s="241">
        <f>ROUND(E57*P57,2)</f>
        <v>0</v>
      </c>
      <c r="R57" s="241"/>
      <c r="S57" s="241"/>
      <c r="T57" s="242">
        <v>0.29299999999999998</v>
      </c>
      <c r="U57" s="241">
        <f>ROUND(E57*T57,2)</f>
        <v>9.3800000000000008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123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22.5" outlineLevel="1" x14ac:dyDescent="0.2">
      <c r="A58" s="218"/>
      <c r="B58" s="228"/>
      <c r="C58" s="252" t="s">
        <v>160</v>
      </c>
      <c r="D58" s="231"/>
      <c r="E58" s="236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2"/>
      <c r="U58" s="241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125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/>
      <c r="B59" s="228"/>
      <c r="C59" s="252" t="s">
        <v>161</v>
      </c>
      <c r="D59" s="231"/>
      <c r="E59" s="236">
        <v>32</v>
      </c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2"/>
      <c r="U59" s="241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125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11</v>
      </c>
      <c r="B60" s="228" t="s">
        <v>162</v>
      </c>
      <c r="C60" s="251" t="s">
        <v>163</v>
      </c>
      <c r="D60" s="230" t="s">
        <v>122</v>
      </c>
      <c r="E60" s="235">
        <v>2.673</v>
      </c>
      <c r="F60" s="241">
        <v>2749.75</v>
      </c>
      <c r="G60" s="241">
        <v>7350.08</v>
      </c>
      <c r="H60" s="241">
        <v>0</v>
      </c>
      <c r="I60" s="241">
        <f>ROUND(E60*H60,2)</f>
        <v>0</v>
      </c>
      <c r="J60" s="241">
        <v>2749.75</v>
      </c>
      <c r="K60" s="241">
        <f>ROUND(E60*J60,2)</f>
        <v>7350.08</v>
      </c>
      <c r="L60" s="241">
        <v>21</v>
      </c>
      <c r="M60" s="241">
        <f>G60*(1+L60/100)</f>
        <v>8893.5967999999993</v>
      </c>
      <c r="N60" s="241">
        <v>2.5249999999999999</v>
      </c>
      <c r="O60" s="241">
        <f>ROUND(E60*N60,2)</f>
        <v>6.75</v>
      </c>
      <c r="P60" s="241">
        <v>0</v>
      </c>
      <c r="Q60" s="241">
        <f>ROUND(E60*P60,2)</f>
        <v>0</v>
      </c>
      <c r="R60" s="241"/>
      <c r="S60" s="241"/>
      <c r="T60" s="242">
        <v>0</v>
      </c>
      <c r="U60" s="24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123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8"/>
      <c r="C61" s="252" t="s">
        <v>124</v>
      </c>
      <c r="D61" s="231"/>
      <c r="E61" s="236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2"/>
      <c r="U61" s="241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125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22.5" outlineLevel="1" x14ac:dyDescent="0.2">
      <c r="A62" s="218"/>
      <c r="B62" s="228"/>
      <c r="C62" s="252" t="s">
        <v>164</v>
      </c>
      <c r="D62" s="231"/>
      <c r="E62" s="236">
        <v>2.673</v>
      </c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2"/>
      <c r="U62" s="241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125</v>
      </c>
      <c r="AF62" s="217">
        <v>0</v>
      </c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>
        <v>12</v>
      </c>
      <c r="B63" s="228" t="s">
        <v>165</v>
      </c>
      <c r="C63" s="251" t="s">
        <v>166</v>
      </c>
      <c r="D63" s="230" t="s">
        <v>122</v>
      </c>
      <c r="E63" s="235">
        <v>2.673</v>
      </c>
      <c r="F63" s="241">
        <v>100.8</v>
      </c>
      <c r="G63" s="241">
        <v>269.44</v>
      </c>
      <c r="H63" s="241">
        <v>0</v>
      </c>
      <c r="I63" s="241">
        <f>ROUND(E63*H63,2)</f>
        <v>0</v>
      </c>
      <c r="J63" s="241">
        <v>100.8</v>
      </c>
      <c r="K63" s="241">
        <f>ROUND(E63*J63,2)</f>
        <v>269.44</v>
      </c>
      <c r="L63" s="241">
        <v>21</v>
      </c>
      <c r="M63" s="241">
        <f>G63*(1+L63/100)</f>
        <v>326.0224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/>
      <c r="S63" s="241"/>
      <c r="T63" s="242">
        <v>0</v>
      </c>
      <c r="U63" s="24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123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ht="22.5" outlineLevel="1" x14ac:dyDescent="0.2">
      <c r="A64" s="218"/>
      <c r="B64" s="228"/>
      <c r="C64" s="252" t="s">
        <v>167</v>
      </c>
      <c r="D64" s="231"/>
      <c r="E64" s="236"/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125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8"/>
      <c r="C65" s="252" t="s">
        <v>124</v>
      </c>
      <c r="D65" s="231"/>
      <c r="E65" s="236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2"/>
      <c r="U65" s="241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125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22.5" outlineLevel="1" x14ac:dyDescent="0.2">
      <c r="A66" s="218"/>
      <c r="B66" s="228"/>
      <c r="C66" s="252" t="s">
        <v>164</v>
      </c>
      <c r="D66" s="231"/>
      <c r="E66" s="236">
        <v>2.673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125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13</v>
      </c>
      <c r="B67" s="228" t="s">
        <v>168</v>
      </c>
      <c r="C67" s="251" t="s">
        <v>169</v>
      </c>
      <c r="D67" s="230" t="s">
        <v>122</v>
      </c>
      <c r="E67" s="235">
        <v>2.673</v>
      </c>
      <c r="F67" s="241">
        <v>50</v>
      </c>
      <c r="G67" s="241">
        <v>133.65</v>
      </c>
      <c r="H67" s="241">
        <v>0</v>
      </c>
      <c r="I67" s="241">
        <f>ROUND(E67*H67,2)</f>
        <v>0</v>
      </c>
      <c r="J67" s="241">
        <v>50</v>
      </c>
      <c r="K67" s="241">
        <f>ROUND(E67*J67,2)</f>
        <v>133.65</v>
      </c>
      <c r="L67" s="241">
        <v>21</v>
      </c>
      <c r="M67" s="241">
        <f>G67*(1+L67/100)</f>
        <v>161.7165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1"/>
      <c r="S67" s="241"/>
      <c r="T67" s="242">
        <v>0</v>
      </c>
      <c r="U67" s="241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123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18"/>
      <c r="B68" s="228"/>
      <c r="C68" s="252" t="s">
        <v>170</v>
      </c>
      <c r="D68" s="231"/>
      <c r="E68" s="236"/>
      <c r="F68" s="241"/>
      <c r="G68" s="241"/>
      <c r="H68" s="241"/>
      <c r="I68" s="241"/>
      <c r="J68" s="241"/>
      <c r="K68" s="241"/>
      <c r="L68" s="241"/>
      <c r="M68" s="241"/>
      <c r="N68" s="241"/>
      <c r="O68" s="241"/>
      <c r="P68" s="241"/>
      <c r="Q68" s="241"/>
      <c r="R68" s="241"/>
      <c r="S68" s="241"/>
      <c r="T68" s="242"/>
      <c r="U68" s="241"/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125</v>
      </c>
      <c r="AF68" s="217">
        <v>0</v>
      </c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/>
      <c r="B69" s="228"/>
      <c r="C69" s="252" t="s">
        <v>124</v>
      </c>
      <c r="D69" s="231"/>
      <c r="E69" s="236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2"/>
      <c r="U69" s="241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125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ht="22.5" outlineLevel="1" x14ac:dyDescent="0.2">
      <c r="A70" s="218"/>
      <c r="B70" s="228"/>
      <c r="C70" s="252" t="s">
        <v>164</v>
      </c>
      <c r="D70" s="231"/>
      <c r="E70" s="236">
        <v>2.673</v>
      </c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2"/>
      <c r="U70" s="241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125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>
        <v>14</v>
      </c>
      <c r="B71" s="228" t="s">
        <v>171</v>
      </c>
      <c r="C71" s="251" t="s">
        <v>172</v>
      </c>
      <c r="D71" s="230" t="s">
        <v>149</v>
      </c>
      <c r="E71" s="235">
        <v>4.4550000000000001</v>
      </c>
      <c r="F71" s="241">
        <v>199.2</v>
      </c>
      <c r="G71" s="241">
        <v>887.44</v>
      </c>
      <c r="H71" s="241">
        <v>0</v>
      </c>
      <c r="I71" s="241">
        <f>ROUND(E71*H71,2)</f>
        <v>0</v>
      </c>
      <c r="J71" s="241">
        <v>199.2</v>
      </c>
      <c r="K71" s="241">
        <f>ROUND(E71*J71,2)</f>
        <v>887.44</v>
      </c>
      <c r="L71" s="241">
        <v>21</v>
      </c>
      <c r="M71" s="241">
        <f>G71*(1+L71/100)</f>
        <v>1073.8024</v>
      </c>
      <c r="N71" s="241">
        <v>1.41E-2</v>
      </c>
      <c r="O71" s="241">
        <f>ROUND(E71*N71,2)</f>
        <v>0.06</v>
      </c>
      <c r="P71" s="241">
        <v>0</v>
      </c>
      <c r="Q71" s="241">
        <f>ROUND(E71*P71,2)</f>
        <v>0</v>
      </c>
      <c r="R71" s="241"/>
      <c r="S71" s="241"/>
      <c r="T71" s="242">
        <v>0</v>
      </c>
      <c r="U71" s="241">
        <f>ROUND(E71*T71,2)</f>
        <v>0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123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22.5" outlineLevel="1" x14ac:dyDescent="0.2">
      <c r="A72" s="218"/>
      <c r="B72" s="228"/>
      <c r="C72" s="252" t="s">
        <v>173</v>
      </c>
      <c r="D72" s="231"/>
      <c r="E72" s="236"/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2"/>
      <c r="U72" s="241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125</v>
      </c>
      <c r="AF72" s="217">
        <v>0</v>
      </c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18"/>
      <c r="B73" s="228"/>
      <c r="C73" s="252" t="s">
        <v>124</v>
      </c>
      <c r="D73" s="231"/>
      <c r="E73" s="236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2"/>
      <c r="U73" s="241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125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ht="22.5" outlineLevel="1" x14ac:dyDescent="0.2">
      <c r="A74" s="218"/>
      <c r="B74" s="228"/>
      <c r="C74" s="252" t="s">
        <v>174</v>
      </c>
      <c r="D74" s="231"/>
      <c r="E74" s="236">
        <v>4.4550000000000001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1"/>
      <c r="S74" s="241"/>
      <c r="T74" s="242"/>
      <c r="U74" s="241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125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>
        <v>15</v>
      </c>
      <c r="B75" s="228" t="s">
        <v>175</v>
      </c>
      <c r="C75" s="251" t="s">
        <v>176</v>
      </c>
      <c r="D75" s="230" t="s">
        <v>149</v>
      </c>
      <c r="E75" s="235">
        <v>4.4550000000000001</v>
      </c>
      <c r="F75" s="241">
        <v>51.3</v>
      </c>
      <c r="G75" s="241">
        <v>228.54</v>
      </c>
      <c r="H75" s="241">
        <v>0</v>
      </c>
      <c r="I75" s="241">
        <f>ROUND(E75*H75,2)</f>
        <v>0</v>
      </c>
      <c r="J75" s="241">
        <v>51.3</v>
      </c>
      <c r="K75" s="241">
        <f>ROUND(E75*J75,2)</f>
        <v>228.54</v>
      </c>
      <c r="L75" s="241">
        <v>21</v>
      </c>
      <c r="M75" s="241">
        <f>G75*(1+L75/100)</f>
        <v>276.53339999999997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/>
      <c r="S75" s="241"/>
      <c r="T75" s="242">
        <v>0</v>
      </c>
      <c r="U75" s="241">
        <f>ROUND(E75*T75,2)</f>
        <v>0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123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ht="22.5" outlineLevel="1" x14ac:dyDescent="0.2">
      <c r="A76" s="218"/>
      <c r="B76" s="228"/>
      <c r="C76" s="252" t="s">
        <v>177</v>
      </c>
      <c r="D76" s="231"/>
      <c r="E76" s="236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2"/>
      <c r="U76" s="241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125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/>
      <c r="B77" s="228"/>
      <c r="C77" s="252" t="s">
        <v>124</v>
      </c>
      <c r="D77" s="231"/>
      <c r="E77" s="236"/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2"/>
      <c r="U77" s="241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125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ht="22.5" outlineLevel="1" x14ac:dyDescent="0.2">
      <c r="A78" s="218"/>
      <c r="B78" s="228"/>
      <c r="C78" s="252" t="s">
        <v>174</v>
      </c>
      <c r="D78" s="231"/>
      <c r="E78" s="236">
        <v>4.4550000000000001</v>
      </c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2"/>
      <c r="U78" s="241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125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ht="22.5" outlineLevel="1" x14ac:dyDescent="0.2">
      <c r="A79" s="218">
        <v>16</v>
      </c>
      <c r="B79" s="228" t="s">
        <v>178</v>
      </c>
      <c r="C79" s="251" t="s">
        <v>179</v>
      </c>
      <c r="D79" s="230" t="s">
        <v>143</v>
      </c>
      <c r="E79" s="235">
        <v>0.15204000000000001</v>
      </c>
      <c r="F79" s="241">
        <v>24225</v>
      </c>
      <c r="G79" s="241">
        <v>3683.17</v>
      </c>
      <c r="H79" s="241">
        <v>0</v>
      </c>
      <c r="I79" s="241">
        <f>ROUND(E79*H79,2)</f>
        <v>0</v>
      </c>
      <c r="J79" s="241">
        <v>24225</v>
      </c>
      <c r="K79" s="241">
        <f>ROUND(E79*J79,2)</f>
        <v>3683.17</v>
      </c>
      <c r="L79" s="241">
        <v>21</v>
      </c>
      <c r="M79" s="241">
        <f>G79*(1+L79/100)</f>
        <v>4456.6356999999998</v>
      </c>
      <c r="N79" s="241">
        <v>1.0662499999999999</v>
      </c>
      <c r="O79" s="241">
        <f>ROUND(E79*N79,2)</f>
        <v>0.16</v>
      </c>
      <c r="P79" s="241">
        <v>0</v>
      </c>
      <c r="Q79" s="241">
        <f>ROUND(E79*P79,2)</f>
        <v>0</v>
      </c>
      <c r="R79" s="241"/>
      <c r="S79" s="241"/>
      <c r="T79" s="242">
        <v>0</v>
      </c>
      <c r="U79" s="241">
        <f>ROUND(E79*T79,2)</f>
        <v>0</v>
      </c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123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/>
      <c r="B80" s="228"/>
      <c r="C80" s="252" t="s">
        <v>124</v>
      </c>
      <c r="D80" s="231"/>
      <c r="E80" s="236"/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  <c r="T80" s="242"/>
      <c r="U80" s="241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125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ht="22.5" outlineLevel="1" x14ac:dyDescent="0.2">
      <c r="A81" s="218"/>
      <c r="B81" s="228"/>
      <c r="C81" s="252" t="s">
        <v>180</v>
      </c>
      <c r="D81" s="231"/>
      <c r="E81" s="236">
        <v>0.15204000000000001</v>
      </c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2"/>
      <c r="U81" s="241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125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18">
        <v>17</v>
      </c>
      <c r="B82" s="228" t="s">
        <v>181</v>
      </c>
      <c r="C82" s="251" t="s">
        <v>182</v>
      </c>
      <c r="D82" s="230" t="s">
        <v>122</v>
      </c>
      <c r="E82" s="235">
        <v>1.782</v>
      </c>
      <c r="F82" s="241">
        <v>369.75</v>
      </c>
      <c r="G82" s="241">
        <v>658.89</v>
      </c>
      <c r="H82" s="241">
        <v>0</v>
      </c>
      <c r="I82" s="241">
        <f>ROUND(E82*H82,2)</f>
        <v>0</v>
      </c>
      <c r="J82" s="241">
        <v>369.75</v>
      </c>
      <c r="K82" s="241">
        <f>ROUND(E82*J82,2)</f>
        <v>658.89</v>
      </c>
      <c r="L82" s="241">
        <v>21</v>
      </c>
      <c r="M82" s="241">
        <f>G82*(1+L82/100)</f>
        <v>797.25689999999997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1"/>
      <c r="S82" s="241"/>
      <c r="T82" s="242">
        <v>0</v>
      </c>
      <c r="U82" s="241">
        <f>ROUND(E82*T82,2)</f>
        <v>0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123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8"/>
      <c r="C83" s="252" t="s">
        <v>124</v>
      </c>
      <c r="D83" s="231"/>
      <c r="E83" s="236"/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125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22.5" outlineLevel="1" x14ac:dyDescent="0.2">
      <c r="A84" s="218"/>
      <c r="B84" s="228"/>
      <c r="C84" s="252" t="s">
        <v>183</v>
      </c>
      <c r="D84" s="231"/>
      <c r="E84" s="236">
        <v>1.782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1"/>
      <c r="S84" s="241"/>
      <c r="T84" s="242"/>
      <c r="U84" s="241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125</v>
      </c>
      <c r="AF84" s="217">
        <v>0</v>
      </c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>
        <v>18</v>
      </c>
      <c r="B85" s="228" t="s">
        <v>184</v>
      </c>
      <c r="C85" s="251" t="s">
        <v>185</v>
      </c>
      <c r="D85" s="230" t="s">
        <v>186</v>
      </c>
      <c r="E85" s="235">
        <v>3.2075999999999998</v>
      </c>
      <c r="F85" s="241">
        <v>374</v>
      </c>
      <c r="G85" s="241">
        <v>1199.6400000000001</v>
      </c>
      <c r="H85" s="241">
        <v>374</v>
      </c>
      <c r="I85" s="241">
        <f>ROUND(E85*H85,2)</f>
        <v>1199.6400000000001</v>
      </c>
      <c r="J85" s="241">
        <v>0</v>
      </c>
      <c r="K85" s="241">
        <f>ROUND(E85*J85,2)</f>
        <v>0</v>
      </c>
      <c r="L85" s="241">
        <v>21</v>
      </c>
      <c r="M85" s="241">
        <f>G85*(1+L85/100)</f>
        <v>1451.5644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1"/>
      <c r="S85" s="241"/>
      <c r="T85" s="242">
        <v>0</v>
      </c>
      <c r="U85" s="241">
        <f>ROUND(E85*T85,2)</f>
        <v>0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187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/>
      <c r="B86" s="228"/>
      <c r="C86" s="252" t="s">
        <v>124</v>
      </c>
      <c r="D86" s="231"/>
      <c r="E86" s="236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2"/>
      <c r="U86" s="241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125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18"/>
      <c r="B87" s="228"/>
      <c r="C87" s="252" t="s">
        <v>188</v>
      </c>
      <c r="D87" s="231"/>
      <c r="E87" s="236">
        <v>3.2075999999999998</v>
      </c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125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x14ac:dyDescent="0.2">
      <c r="A88" s="224" t="s">
        <v>118</v>
      </c>
      <c r="B88" s="229" t="s">
        <v>77</v>
      </c>
      <c r="C88" s="254" t="s">
        <v>78</v>
      </c>
      <c r="D88" s="233"/>
      <c r="E88" s="238"/>
      <c r="F88" s="243"/>
      <c r="G88" s="243">
        <f>SUMIF(AE89:AE90,"&lt;&gt;NOR",G89:G90)</f>
        <v>4352</v>
      </c>
      <c r="H88" s="243"/>
      <c r="I88" s="243">
        <f>SUM(I89:I90)</f>
        <v>0</v>
      </c>
      <c r="J88" s="243"/>
      <c r="K88" s="243">
        <f>SUM(K89:K90)</f>
        <v>4352</v>
      </c>
      <c r="L88" s="243"/>
      <c r="M88" s="243">
        <f>SUM(M89:M90)</f>
        <v>5265.92</v>
      </c>
      <c r="N88" s="243"/>
      <c r="O88" s="243">
        <f>SUM(O89:O90)</f>
        <v>0</v>
      </c>
      <c r="P88" s="243"/>
      <c r="Q88" s="243">
        <f>SUM(Q89:Q90)</f>
        <v>0</v>
      </c>
      <c r="R88" s="243"/>
      <c r="S88" s="243"/>
      <c r="T88" s="244"/>
      <c r="U88" s="243">
        <f>SUM(U89:U90)</f>
        <v>0</v>
      </c>
      <c r="AE88" t="s">
        <v>119</v>
      </c>
    </row>
    <row r="89" spans="1:60" outlineLevel="1" x14ac:dyDescent="0.2">
      <c r="A89" s="218">
        <v>19</v>
      </c>
      <c r="B89" s="228" t="s">
        <v>189</v>
      </c>
      <c r="C89" s="251" t="s">
        <v>190</v>
      </c>
      <c r="D89" s="230" t="s">
        <v>122</v>
      </c>
      <c r="E89" s="235">
        <v>2</v>
      </c>
      <c r="F89" s="241">
        <v>2176</v>
      </c>
      <c r="G89" s="241">
        <v>4352</v>
      </c>
      <c r="H89" s="241">
        <v>0</v>
      </c>
      <c r="I89" s="241">
        <f>ROUND(E89*H89,2)</f>
        <v>0</v>
      </c>
      <c r="J89" s="241">
        <v>2176</v>
      </c>
      <c r="K89" s="241">
        <f>ROUND(E89*J89,2)</f>
        <v>4352</v>
      </c>
      <c r="L89" s="241">
        <v>21</v>
      </c>
      <c r="M89" s="241">
        <f>G89*(1+L89/100)</f>
        <v>5265.92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1"/>
      <c r="S89" s="241"/>
      <c r="T89" s="242">
        <v>0</v>
      </c>
      <c r="U89" s="241">
        <f>ROUND(E89*T89,2)</f>
        <v>0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123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18"/>
      <c r="B90" s="228"/>
      <c r="C90" s="252" t="s">
        <v>191</v>
      </c>
      <c r="D90" s="231"/>
      <c r="E90" s="236">
        <v>2</v>
      </c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2"/>
      <c r="U90" s="241"/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125</v>
      </c>
      <c r="AF90" s="217">
        <v>0</v>
      </c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x14ac:dyDescent="0.2">
      <c r="A91" s="224" t="s">
        <v>118</v>
      </c>
      <c r="B91" s="229" t="s">
        <v>79</v>
      </c>
      <c r="C91" s="254" t="s">
        <v>80</v>
      </c>
      <c r="D91" s="233"/>
      <c r="E91" s="238"/>
      <c r="F91" s="243"/>
      <c r="G91" s="243">
        <f>SUMIF(AE92:AE103,"&lt;&gt;NOR",G92:G103)</f>
        <v>22819.1</v>
      </c>
      <c r="H91" s="243"/>
      <c r="I91" s="243">
        <f>SUM(I92:I103)</f>
        <v>0</v>
      </c>
      <c r="J91" s="243"/>
      <c r="K91" s="243">
        <f>SUM(K92:K103)</f>
        <v>22819.1</v>
      </c>
      <c r="L91" s="243"/>
      <c r="M91" s="243">
        <f>SUM(M92:M103)</f>
        <v>27611.110999999997</v>
      </c>
      <c r="N91" s="243"/>
      <c r="O91" s="243">
        <f>SUM(O92:O103)</f>
        <v>1.6300000000000001</v>
      </c>
      <c r="P91" s="243"/>
      <c r="Q91" s="243">
        <f>SUM(Q92:Q103)</f>
        <v>0.42</v>
      </c>
      <c r="R91" s="243"/>
      <c r="S91" s="243"/>
      <c r="T91" s="244"/>
      <c r="U91" s="243">
        <f>SUM(U92:U103)</f>
        <v>0</v>
      </c>
      <c r="AE91" t="s">
        <v>119</v>
      </c>
    </row>
    <row r="92" spans="1:60" outlineLevel="1" x14ac:dyDescent="0.2">
      <c r="A92" s="218">
        <v>20</v>
      </c>
      <c r="B92" s="228" t="s">
        <v>192</v>
      </c>
      <c r="C92" s="251" t="s">
        <v>193</v>
      </c>
      <c r="D92" s="230" t="s">
        <v>149</v>
      </c>
      <c r="E92" s="235">
        <v>29.7</v>
      </c>
      <c r="F92" s="241">
        <v>98.6</v>
      </c>
      <c r="G92" s="241">
        <v>2928.42</v>
      </c>
      <c r="H92" s="241">
        <v>0</v>
      </c>
      <c r="I92" s="241">
        <f>ROUND(E92*H92,2)</f>
        <v>0</v>
      </c>
      <c r="J92" s="241">
        <v>98.6</v>
      </c>
      <c r="K92" s="241">
        <f>ROUND(E92*J92,2)</f>
        <v>2928.42</v>
      </c>
      <c r="L92" s="241">
        <v>21</v>
      </c>
      <c r="M92" s="241">
        <f>G92*(1+L92/100)</f>
        <v>3543.3881999999999</v>
      </c>
      <c r="N92" s="241">
        <v>3.7670000000000002E-2</v>
      </c>
      <c r="O92" s="241">
        <f>ROUND(E92*N92,2)</f>
        <v>1.1200000000000001</v>
      </c>
      <c r="P92" s="241">
        <v>0</v>
      </c>
      <c r="Q92" s="241">
        <f>ROUND(E92*P92,2)</f>
        <v>0</v>
      </c>
      <c r="R92" s="241"/>
      <c r="S92" s="241"/>
      <c r="T92" s="242">
        <v>0</v>
      </c>
      <c r="U92" s="241">
        <f>ROUND(E92*T92,2)</f>
        <v>0</v>
      </c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123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8"/>
      <c r="C93" s="252" t="s">
        <v>124</v>
      </c>
      <c r="D93" s="231"/>
      <c r="E93" s="236"/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2"/>
      <c r="U93" s="241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125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2.5" outlineLevel="1" x14ac:dyDescent="0.2">
      <c r="A94" s="218"/>
      <c r="B94" s="228"/>
      <c r="C94" s="252" t="s">
        <v>194</v>
      </c>
      <c r="D94" s="231"/>
      <c r="E94" s="236">
        <v>29.7</v>
      </c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2"/>
      <c r="U94" s="241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125</v>
      </c>
      <c r="AF94" s="217">
        <v>0</v>
      </c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>
        <v>21</v>
      </c>
      <c r="B95" s="228" t="s">
        <v>195</v>
      </c>
      <c r="C95" s="251" t="s">
        <v>196</v>
      </c>
      <c r="D95" s="230" t="s">
        <v>149</v>
      </c>
      <c r="E95" s="235">
        <v>29.7</v>
      </c>
      <c r="F95" s="241">
        <v>42.5</v>
      </c>
      <c r="G95" s="241">
        <v>1262.25</v>
      </c>
      <c r="H95" s="241">
        <v>0</v>
      </c>
      <c r="I95" s="241">
        <f>ROUND(E95*H95,2)</f>
        <v>0</v>
      </c>
      <c r="J95" s="241">
        <v>42.5</v>
      </c>
      <c r="K95" s="241">
        <f>ROUND(E95*J95,2)</f>
        <v>1262.25</v>
      </c>
      <c r="L95" s="241">
        <v>21</v>
      </c>
      <c r="M95" s="241">
        <f>G95*(1+L95/100)</f>
        <v>1527.3225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1"/>
      <c r="S95" s="241"/>
      <c r="T95" s="242">
        <v>0</v>
      </c>
      <c r="U95" s="241">
        <f>ROUND(E95*T95,2)</f>
        <v>0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123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8"/>
      <c r="C96" s="252" t="s">
        <v>124</v>
      </c>
      <c r="D96" s="231"/>
      <c r="E96" s="236"/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2"/>
      <c r="U96" s="241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125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ht="22.5" outlineLevel="1" x14ac:dyDescent="0.2">
      <c r="A97" s="218"/>
      <c r="B97" s="228"/>
      <c r="C97" s="252" t="s">
        <v>194</v>
      </c>
      <c r="D97" s="231"/>
      <c r="E97" s="236">
        <v>29.7</v>
      </c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2"/>
      <c r="U97" s="241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125</v>
      </c>
      <c r="AF97" s="217">
        <v>0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>
        <v>22</v>
      </c>
      <c r="B98" s="228" t="s">
        <v>197</v>
      </c>
      <c r="C98" s="251" t="s">
        <v>198</v>
      </c>
      <c r="D98" s="230" t="s">
        <v>149</v>
      </c>
      <c r="E98" s="235">
        <v>29.7</v>
      </c>
      <c r="F98" s="241">
        <v>595</v>
      </c>
      <c r="G98" s="241">
        <v>17671.5</v>
      </c>
      <c r="H98" s="241">
        <v>0</v>
      </c>
      <c r="I98" s="241">
        <f>ROUND(E98*H98,2)</f>
        <v>0</v>
      </c>
      <c r="J98" s="241">
        <v>595</v>
      </c>
      <c r="K98" s="241">
        <f>ROUND(E98*J98,2)</f>
        <v>17671.5</v>
      </c>
      <c r="L98" s="241">
        <v>21</v>
      </c>
      <c r="M98" s="241">
        <f>G98*(1+L98/100)</f>
        <v>21382.514999999999</v>
      </c>
      <c r="N98" s="241">
        <v>1.712E-2</v>
      </c>
      <c r="O98" s="241">
        <f>ROUND(E98*N98,2)</f>
        <v>0.51</v>
      </c>
      <c r="P98" s="241">
        <v>0</v>
      </c>
      <c r="Q98" s="241">
        <f>ROUND(E98*P98,2)</f>
        <v>0</v>
      </c>
      <c r="R98" s="241"/>
      <c r="S98" s="241"/>
      <c r="T98" s="242">
        <v>0</v>
      </c>
      <c r="U98" s="241">
        <f>ROUND(E98*T98,2)</f>
        <v>0</v>
      </c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123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/>
      <c r="B99" s="228"/>
      <c r="C99" s="252" t="s">
        <v>124</v>
      </c>
      <c r="D99" s="231"/>
      <c r="E99" s="236"/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2"/>
      <c r="U99" s="241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125</v>
      </c>
      <c r="AF99" s="217">
        <v>0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22.5" outlineLevel="1" x14ac:dyDescent="0.2">
      <c r="A100" s="218"/>
      <c r="B100" s="228"/>
      <c r="C100" s="252" t="s">
        <v>194</v>
      </c>
      <c r="D100" s="231"/>
      <c r="E100" s="236">
        <v>29.7</v>
      </c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2"/>
      <c r="U100" s="241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125</v>
      </c>
      <c r="AF100" s="217">
        <v>0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>
        <v>23</v>
      </c>
      <c r="B101" s="228" t="s">
        <v>199</v>
      </c>
      <c r="C101" s="251" t="s">
        <v>200</v>
      </c>
      <c r="D101" s="230" t="s">
        <v>149</v>
      </c>
      <c r="E101" s="235">
        <v>29.7</v>
      </c>
      <c r="F101" s="241">
        <v>32.22</v>
      </c>
      <c r="G101" s="241">
        <v>956.93</v>
      </c>
      <c r="H101" s="241">
        <v>0</v>
      </c>
      <c r="I101" s="241">
        <f>ROUND(E101*H101,2)</f>
        <v>0</v>
      </c>
      <c r="J101" s="241">
        <v>32.22</v>
      </c>
      <c r="K101" s="241">
        <f>ROUND(E101*J101,2)</f>
        <v>956.93</v>
      </c>
      <c r="L101" s="241">
        <v>21</v>
      </c>
      <c r="M101" s="241">
        <f>G101*(1+L101/100)</f>
        <v>1157.8852999999999</v>
      </c>
      <c r="N101" s="241">
        <v>0</v>
      </c>
      <c r="O101" s="241">
        <f>ROUND(E101*N101,2)</f>
        <v>0</v>
      </c>
      <c r="P101" s="241">
        <v>1.4E-2</v>
      </c>
      <c r="Q101" s="241">
        <f>ROUND(E101*P101,2)</f>
        <v>0.42</v>
      </c>
      <c r="R101" s="241"/>
      <c r="S101" s="241"/>
      <c r="T101" s="242">
        <v>0</v>
      </c>
      <c r="U101" s="241">
        <f>ROUND(E101*T101,2)</f>
        <v>0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123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8"/>
      <c r="C102" s="252" t="s">
        <v>124</v>
      </c>
      <c r="D102" s="231"/>
      <c r="E102" s="236"/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2"/>
      <c r="U102" s="241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125</v>
      </c>
      <c r="AF102" s="217">
        <v>0</v>
      </c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18"/>
      <c r="B103" s="228"/>
      <c r="C103" s="252" t="s">
        <v>194</v>
      </c>
      <c r="D103" s="231"/>
      <c r="E103" s="236">
        <v>29.7</v>
      </c>
      <c r="F103" s="241"/>
      <c r="G103" s="241"/>
      <c r="H103" s="241"/>
      <c r="I103" s="241"/>
      <c r="J103" s="241"/>
      <c r="K103" s="241"/>
      <c r="L103" s="241"/>
      <c r="M103" s="241"/>
      <c r="N103" s="241"/>
      <c r="O103" s="241"/>
      <c r="P103" s="241"/>
      <c r="Q103" s="241"/>
      <c r="R103" s="241"/>
      <c r="S103" s="241"/>
      <c r="T103" s="242"/>
      <c r="U103" s="241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125</v>
      </c>
      <c r="AF103" s="217">
        <v>0</v>
      </c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x14ac:dyDescent="0.2">
      <c r="A104" s="224" t="s">
        <v>118</v>
      </c>
      <c r="B104" s="229" t="s">
        <v>81</v>
      </c>
      <c r="C104" s="254" t="s">
        <v>82</v>
      </c>
      <c r="D104" s="233"/>
      <c r="E104" s="238"/>
      <c r="F104" s="243"/>
      <c r="G104" s="243">
        <f>SUMIF(AE105:AE110,"&lt;&gt;NOR",G105:G110)</f>
        <v>22266.48</v>
      </c>
      <c r="H104" s="243"/>
      <c r="I104" s="243">
        <f>SUM(I105:I110)</f>
        <v>14154.900000000001</v>
      </c>
      <c r="J104" s="243"/>
      <c r="K104" s="243">
        <f>SUM(K105:K110)</f>
        <v>8111.58</v>
      </c>
      <c r="L104" s="243"/>
      <c r="M104" s="243">
        <f>SUM(M105:M110)</f>
        <v>26942.4408</v>
      </c>
      <c r="N104" s="243"/>
      <c r="O104" s="243">
        <f>SUM(O105:O110)</f>
        <v>0</v>
      </c>
      <c r="P104" s="243"/>
      <c r="Q104" s="243">
        <f>SUM(Q105:Q110)</f>
        <v>0</v>
      </c>
      <c r="R104" s="243"/>
      <c r="S104" s="243"/>
      <c r="T104" s="244"/>
      <c r="U104" s="243">
        <f>SUM(U105:U110)</f>
        <v>0</v>
      </c>
      <c r="AE104" t="s">
        <v>119</v>
      </c>
    </row>
    <row r="105" spans="1:60" ht="22.5" outlineLevel="1" x14ac:dyDescent="0.2">
      <c r="A105" s="218">
        <v>24</v>
      </c>
      <c r="B105" s="228" t="s">
        <v>181</v>
      </c>
      <c r="C105" s="251" t="s">
        <v>182</v>
      </c>
      <c r="D105" s="230" t="s">
        <v>122</v>
      </c>
      <c r="E105" s="235">
        <v>21.937999999999999</v>
      </c>
      <c r="F105" s="241">
        <v>369.75</v>
      </c>
      <c r="G105" s="241">
        <v>8111.58</v>
      </c>
      <c r="H105" s="241">
        <v>0</v>
      </c>
      <c r="I105" s="241">
        <f>ROUND(E105*H105,2)</f>
        <v>0</v>
      </c>
      <c r="J105" s="241">
        <v>369.75</v>
      </c>
      <c r="K105" s="241">
        <f>ROUND(E105*J105,2)</f>
        <v>8111.58</v>
      </c>
      <c r="L105" s="241">
        <v>21</v>
      </c>
      <c r="M105" s="241">
        <f>G105*(1+L105/100)</f>
        <v>9815.0118000000002</v>
      </c>
      <c r="N105" s="241">
        <v>0</v>
      </c>
      <c r="O105" s="241">
        <f>ROUND(E105*N105,2)</f>
        <v>0</v>
      </c>
      <c r="P105" s="241">
        <v>0</v>
      </c>
      <c r="Q105" s="241">
        <f>ROUND(E105*P105,2)</f>
        <v>0</v>
      </c>
      <c r="R105" s="241"/>
      <c r="S105" s="241"/>
      <c r="T105" s="242">
        <v>0</v>
      </c>
      <c r="U105" s="241">
        <f>ROUND(E105*T105,2)</f>
        <v>0</v>
      </c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123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18"/>
      <c r="B106" s="228"/>
      <c r="C106" s="252" t="s">
        <v>201</v>
      </c>
      <c r="D106" s="231"/>
      <c r="E106" s="236">
        <v>21.937999999999999</v>
      </c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2"/>
      <c r="U106" s="241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125</v>
      </c>
      <c r="AF106" s="217">
        <v>0</v>
      </c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>
        <v>25</v>
      </c>
      <c r="B107" s="228" t="s">
        <v>184</v>
      </c>
      <c r="C107" s="251" t="s">
        <v>185</v>
      </c>
      <c r="D107" s="230" t="s">
        <v>186</v>
      </c>
      <c r="E107" s="235">
        <v>16.9236</v>
      </c>
      <c r="F107" s="241">
        <v>374</v>
      </c>
      <c r="G107" s="241">
        <v>6329.43</v>
      </c>
      <c r="H107" s="241">
        <v>374</v>
      </c>
      <c r="I107" s="241">
        <f>ROUND(E107*H107,2)</f>
        <v>6329.43</v>
      </c>
      <c r="J107" s="241">
        <v>0</v>
      </c>
      <c r="K107" s="241">
        <f>ROUND(E107*J107,2)</f>
        <v>0</v>
      </c>
      <c r="L107" s="241">
        <v>21</v>
      </c>
      <c r="M107" s="241">
        <f>G107*(1+L107/100)</f>
        <v>7658.6103000000003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1"/>
      <c r="S107" s="241"/>
      <c r="T107" s="242">
        <v>0</v>
      </c>
      <c r="U107" s="241">
        <f>ROUND(E107*T107,2)</f>
        <v>0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187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2.5" outlineLevel="1" x14ac:dyDescent="0.2">
      <c r="A108" s="218"/>
      <c r="B108" s="228"/>
      <c r="C108" s="252" t="s">
        <v>202</v>
      </c>
      <c r="D108" s="231"/>
      <c r="E108" s="236">
        <v>16.9236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2"/>
      <c r="U108" s="241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125</v>
      </c>
      <c r="AF108" s="217">
        <v>0</v>
      </c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>
        <v>26</v>
      </c>
      <c r="B109" s="228" t="s">
        <v>184</v>
      </c>
      <c r="C109" s="251" t="s">
        <v>203</v>
      </c>
      <c r="D109" s="230" t="s">
        <v>186</v>
      </c>
      <c r="E109" s="235">
        <v>22.564800000000002</v>
      </c>
      <c r="F109" s="241">
        <v>346.8</v>
      </c>
      <c r="G109" s="241">
        <v>7825.47</v>
      </c>
      <c r="H109" s="241">
        <v>346.8</v>
      </c>
      <c r="I109" s="241">
        <f>ROUND(E109*H109,2)</f>
        <v>7825.47</v>
      </c>
      <c r="J109" s="241">
        <v>0</v>
      </c>
      <c r="K109" s="241">
        <f>ROUND(E109*J109,2)</f>
        <v>0</v>
      </c>
      <c r="L109" s="241">
        <v>21</v>
      </c>
      <c r="M109" s="241">
        <f>G109*(1+L109/100)</f>
        <v>9468.8186999999998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1"/>
      <c r="S109" s="241"/>
      <c r="T109" s="242">
        <v>0</v>
      </c>
      <c r="U109" s="241">
        <f>ROUND(E109*T109,2)</f>
        <v>0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187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22.5" outlineLevel="1" x14ac:dyDescent="0.2">
      <c r="A110" s="218"/>
      <c r="B110" s="228"/>
      <c r="C110" s="252" t="s">
        <v>204</v>
      </c>
      <c r="D110" s="231"/>
      <c r="E110" s="236">
        <v>22.564800000000002</v>
      </c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2"/>
      <c r="U110" s="241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125</v>
      </c>
      <c r="AF110" s="217">
        <v>0</v>
      </c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x14ac:dyDescent="0.2">
      <c r="A111" s="224" t="s">
        <v>118</v>
      </c>
      <c r="B111" s="229" t="s">
        <v>83</v>
      </c>
      <c r="C111" s="254" t="s">
        <v>84</v>
      </c>
      <c r="D111" s="233"/>
      <c r="E111" s="238"/>
      <c r="F111" s="243"/>
      <c r="G111" s="243">
        <f>SUMIF(AE112:AE117,"&lt;&gt;NOR",G112:G117)</f>
        <v>4007.07</v>
      </c>
      <c r="H111" s="243"/>
      <c r="I111" s="243">
        <f>SUM(I112:I117)</f>
        <v>0</v>
      </c>
      <c r="J111" s="243"/>
      <c r="K111" s="243">
        <f>SUM(K112:K117)</f>
        <v>4007.07</v>
      </c>
      <c r="L111" s="243"/>
      <c r="M111" s="243">
        <f>SUM(M112:M117)</f>
        <v>4848.5546999999997</v>
      </c>
      <c r="N111" s="243"/>
      <c r="O111" s="243">
        <f>SUM(O112:O117)</f>
        <v>0</v>
      </c>
      <c r="P111" s="243"/>
      <c r="Q111" s="243">
        <f>SUM(Q112:Q117)</f>
        <v>9.48</v>
      </c>
      <c r="R111" s="243"/>
      <c r="S111" s="243"/>
      <c r="T111" s="244"/>
      <c r="U111" s="243">
        <f>SUM(U112:U117)</f>
        <v>0</v>
      </c>
      <c r="AE111" t="s">
        <v>119</v>
      </c>
    </row>
    <row r="112" spans="1:60" ht="22.5" outlineLevel="1" x14ac:dyDescent="0.2">
      <c r="A112" s="218">
        <v>27</v>
      </c>
      <c r="B112" s="228" t="s">
        <v>205</v>
      </c>
      <c r="C112" s="251" t="s">
        <v>206</v>
      </c>
      <c r="D112" s="230" t="s">
        <v>149</v>
      </c>
      <c r="E112" s="235">
        <v>21.94</v>
      </c>
      <c r="F112" s="241">
        <v>85.85</v>
      </c>
      <c r="G112" s="241">
        <v>1883.55</v>
      </c>
      <c r="H112" s="241">
        <v>0</v>
      </c>
      <c r="I112" s="241">
        <f>ROUND(E112*H112,2)</f>
        <v>0</v>
      </c>
      <c r="J112" s="241">
        <v>85.85</v>
      </c>
      <c r="K112" s="241">
        <f>ROUND(E112*J112,2)</f>
        <v>1883.55</v>
      </c>
      <c r="L112" s="241">
        <v>21</v>
      </c>
      <c r="M112" s="241">
        <f>G112*(1+L112/100)</f>
        <v>2279.0954999999999</v>
      </c>
      <c r="N112" s="241">
        <v>0</v>
      </c>
      <c r="O112" s="241">
        <f>ROUND(E112*N112,2)</f>
        <v>0</v>
      </c>
      <c r="P112" s="241">
        <v>0.432</v>
      </c>
      <c r="Q112" s="241">
        <f>ROUND(E112*P112,2)</f>
        <v>9.48</v>
      </c>
      <c r="R112" s="241"/>
      <c r="S112" s="241"/>
      <c r="T112" s="242">
        <v>0</v>
      </c>
      <c r="U112" s="241">
        <f>ROUND(E112*T112,2)</f>
        <v>0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123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2.5" outlineLevel="1" x14ac:dyDescent="0.2">
      <c r="A113" s="218"/>
      <c r="B113" s="228"/>
      <c r="C113" s="252" t="s">
        <v>207</v>
      </c>
      <c r="D113" s="231"/>
      <c r="E113" s="236">
        <v>21.94</v>
      </c>
      <c r="F113" s="241"/>
      <c r="G113" s="241"/>
      <c r="H113" s="241"/>
      <c r="I113" s="241"/>
      <c r="J113" s="241"/>
      <c r="K113" s="241"/>
      <c r="L113" s="241"/>
      <c r="M113" s="241"/>
      <c r="N113" s="241"/>
      <c r="O113" s="241"/>
      <c r="P113" s="241"/>
      <c r="Q113" s="241"/>
      <c r="R113" s="241"/>
      <c r="S113" s="241"/>
      <c r="T113" s="242"/>
      <c r="U113" s="241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125</v>
      </c>
      <c r="AF113" s="217">
        <v>0</v>
      </c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ht="33.75" outlineLevel="1" x14ac:dyDescent="0.2">
      <c r="A114" s="218">
        <v>28</v>
      </c>
      <c r="B114" s="228" t="s">
        <v>208</v>
      </c>
      <c r="C114" s="251" t="s">
        <v>209</v>
      </c>
      <c r="D114" s="230" t="s">
        <v>149</v>
      </c>
      <c r="E114" s="235">
        <v>21.94</v>
      </c>
      <c r="F114" s="241">
        <v>39.020000000000003</v>
      </c>
      <c r="G114" s="241">
        <v>856.1</v>
      </c>
      <c r="H114" s="241">
        <v>0</v>
      </c>
      <c r="I114" s="241">
        <f>ROUND(E114*H114,2)</f>
        <v>0</v>
      </c>
      <c r="J114" s="241">
        <v>39.020000000000003</v>
      </c>
      <c r="K114" s="241">
        <f>ROUND(E114*J114,2)</f>
        <v>856.1</v>
      </c>
      <c r="L114" s="241">
        <v>21</v>
      </c>
      <c r="M114" s="241">
        <f>G114*(1+L114/100)</f>
        <v>1035.8810000000001</v>
      </c>
      <c r="N114" s="241">
        <v>0</v>
      </c>
      <c r="O114" s="241">
        <f>ROUND(E114*N114,2)</f>
        <v>0</v>
      </c>
      <c r="P114" s="241">
        <v>0</v>
      </c>
      <c r="Q114" s="241">
        <f>ROUND(E114*P114,2)</f>
        <v>0</v>
      </c>
      <c r="R114" s="241"/>
      <c r="S114" s="241"/>
      <c r="T114" s="242">
        <v>0</v>
      </c>
      <c r="U114" s="241">
        <f>ROUND(E114*T114,2)</f>
        <v>0</v>
      </c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123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18"/>
      <c r="B115" s="228"/>
      <c r="C115" s="252" t="s">
        <v>207</v>
      </c>
      <c r="D115" s="231"/>
      <c r="E115" s="236">
        <v>21.94</v>
      </c>
      <c r="F115" s="241"/>
      <c r="G115" s="241"/>
      <c r="H115" s="241"/>
      <c r="I115" s="241"/>
      <c r="J115" s="241"/>
      <c r="K115" s="241"/>
      <c r="L115" s="241"/>
      <c r="M115" s="241"/>
      <c r="N115" s="241"/>
      <c r="O115" s="241"/>
      <c r="P115" s="241"/>
      <c r="Q115" s="241"/>
      <c r="R115" s="241"/>
      <c r="S115" s="241"/>
      <c r="T115" s="242"/>
      <c r="U115" s="241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125</v>
      </c>
      <c r="AF115" s="217">
        <v>0</v>
      </c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ht="22.5" outlineLevel="1" x14ac:dyDescent="0.2">
      <c r="A116" s="218">
        <v>29</v>
      </c>
      <c r="B116" s="228" t="s">
        <v>210</v>
      </c>
      <c r="C116" s="251" t="s">
        <v>211</v>
      </c>
      <c r="D116" s="230" t="s">
        <v>149</v>
      </c>
      <c r="E116" s="235">
        <v>40.74</v>
      </c>
      <c r="F116" s="241">
        <v>31.11</v>
      </c>
      <c r="G116" s="241">
        <v>1267.42</v>
      </c>
      <c r="H116" s="241">
        <v>0</v>
      </c>
      <c r="I116" s="241">
        <f>ROUND(E116*H116,2)</f>
        <v>0</v>
      </c>
      <c r="J116" s="241">
        <v>31.11</v>
      </c>
      <c r="K116" s="241">
        <f>ROUND(E116*J116,2)</f>
        <v>1267.42</v>
      </c>
      <c r="L116" s="241">
        <v>21</v>
      </c>
      <c r="M116" s="241">
        <f>G116*(1+L116/100)</f>
        <v>1533.5782000000002</v>
      </c>
      <c r="N116" s="241">
        <v>0</v>
      </c>
      <c r="O116" s="241">
        <f>ROUND(E116*N116,2)</f>
        <v>0</v>
      </c>
      <c r="P116" s="241">
        <v>0</v>
      </c>
      <c r="Q116" s="241">
        <f>ROUND(E116*P116,2)</f>
        <v>0</v>
      </c>
      <c r="R116" s="241"/>
      <c r="S116" s="241"/>
      <c r="T116" s="242">
        <v>0</v>
      </c>
      <c r="U116" s="241">
        <f>ROUND(E116*T116,2)</f>
        <v>0</v>
      </c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123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18"/>
      <c r="B117" s="228"/>
      <c r="C117" s="252" t="s">
        <v>212</v>
      </c>
      <c r="D117" s="231"/>
      <c r="E117" s="236">
        <v>40.74</v>
      </c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2"/>
      <c r="U117" s="241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125</v>
      </c>
      <c r="AF117" s="217">
        <v>0</v>
      </c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x14ac:dyDescent="0.2">
      <c r="A118" s="224" t="s">
        <v>118</v>
      </c>
      <c r="B118" s="229" t="s">
        <v>85</v>
      </c>
      <c r="C118" s="254" t="s">
        <v>86</v>
      </c>
      <c r="D118" s="233"/>
      <c r="E118" s="238"/>
      <c r="F118" s="243"/>
      <c r="G118" s="243">
        <f>SUMIF(AE119:AE120,"&lt;&gt;NOR",G119:G120)</f>
        <v>21977.599999999999</v>
      </c>
      <c r="H118" s="243"/>
      <c r="I118" s="243">
        <f>SUM(I119:I120)</f>
        <v>0</v>
      </c>
      <c r="J118" s="243"/>
      <c r="K118" s="243">
        <f>SUM(K119:K120)</f>
        <v>21977.599999999999</v>
      </c>
      <c r="L118" s="243"/>
      <c r="M118" s="243">
        <f>SUM(M119:M120)</f>
        <v>26592.895999999997</v>
      </c>
      <c r="N118" s="243"/>
      <c r="O118" s="243">
        <f>SUM(O119:O120)</f>
        <v>0</v>
      </c>
      <c r="P118" s="243"/>
      <c r="Q118" s="243">
        <f>SUM(Q119:Q120)</f>
        <v>0.01</v>
      </c>
      <c r="R118" s="243"/>
      <c r="S118" s="243"/>
      <c r="T118" s="244"/>
      <c r="U118" s="243">
        <f>SUM(U119:U120)</f>
        <v>0</v>
      </c>
      <c r="AE118" t="s">
        <v>119</v>
      </c>
    </row>
    <row r="119" spans="1:60" outlineLevel="1" x14ac:dyDescent="0.2">
      <c r="A119" s="218">
        <v>30</v>
      </c>
      <c r="B119" s="228" t="s">
        <v>213</v>
      </c>
      <c r="C119" s="251" t="s">
        <v>214</v>
      </c>
      <c r="D119" s="230" t="s">
        <v>215</v>
      </c>
      <c r="E119" s="235">
        <v>6.4</v>
      </c>
      <c r="F119" s="241">
        <v>3434</v>
      </c>
      <c r="G119" s="241">
        <v>21977.599999999999</v>
      </c>
      <c r="H119" s="241">
        <v>0</v>
      </c>
      <c r="I119" s="241">
        <f>ROUND(E119*H119,2)</f>
        <v>0</v>
      </c>
      <c r="J119" s="241">
        <v>3434</v>
      </c>
      <c r="K119" s="241">
        <f>ROUND(E119*J119,2)</f>
        <v>21977.599999999999</v>
      </c>
      <c r="L119" s="241">
        <v>21</v>
      </c>
      <c r="M119" s="241">
        <f>G119*(1+L119/100)</f>
        <v>26592.895999999997</v>
      </c>
      <c r="N119" s="241">
        <v>0</v>
      </c>
      <c r="O119" s="241">
        <f>ROUND(E119*N119,2)</f>
        <v>0</v>
      </c>
      <c r="P119" s="241">
        <v>2.14E-3</v>
      </c>
      <c r="Q119" s="241">
        <f>ROUND(E119*P119,2)</f>
        <v>0.01</v>
      </c>
      <c r="R119" s="241"/>
      <c r="S119" s="241"/>
      <c r="T119" s="242">
        <v>0</v>
      </c>
      <c r="U119" s="241">
        <f>ROUND(E119*T119,2)</f>
        <v>0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123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/>
      <c r="B120" s="228"/>
      <c r="C120" s="252" t="s">
        <v>216</v>
      </c>
      <c r="D120" s="231"/>
      <c r="E120" s="236">
        <v>6.4</v>
      </c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2"/>
      <c r="U120" s="241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125</v>
      </c>
      <c r="AF120" s="217">
        <v>0</v>
      </c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x14ac:dyDescent="0.2">
      <c r="A121" s="224" t="s">
        <v>118</v>
      </c>
      <c r="B121" s="229" t="s">
        <v>87</v>
      </c>
      <c r="C121" s="254" t="s">
        <v>88</v>
      </c>
      <c r="D121" s="233"/>
      <c r="E121" s="238"/>
      <c r="F121" s="243"/>
      <c r="G121" s="243">
        <f>SUMIF(AE122:AE125,"&lt;&gt;NOR",G122:G125)</f>
        <v>4409.67</v>
      </c>
      <c r="H121" s="243"/>
      <c r="I121" s="243">
        <f>SUM(I122:I125)</f>
        <v>0</v>
      </c>
      <c r="J121" s="243"/>
      <c r="K121" s="243">
        <f>SUM(K122:K125)</f>
        <v>4409.67</v>
      </c>
      <c r="L121" s="243"/>
      <c r="M121" s="243">
        <f>SUM(M122:M125)</f>
        <v>5335.7007000000003</v>
      </c>
      <c r="N121" s="243"/>
      <c r="O121" s="243">
        <f>SUM(O122:O125)</f>
        <v>0</v>
      </c>
      <c r="P121" s="243"/>
      <c r="Q121" s="243">
        <f>SUM(Q122:Q125)</f>
        <v>0</v>
      </c>
      <c r="R121" s="243"/>
      <c r="S121" s="243"/>
      <c r="T121" s="244"/>
      <c r="U121" s="243">
        <f>SUM(U122:U125)</f>
        <v>0</v>
      </c>
      <c r="AE121" t="s">
        <v>119</v>
      </c>
    </row>
    <row r="122" spans="1:60" outlineLevel="1" x14ac:dyDescent="0.2">
      <c r="A122" s="218">
        <v>31</v>
      </c>
      <c r="B122" s="228" t="s">
        <v>217</v>
      </c>
      <c r="C122" s="251" t="s">
        <v>218</v>
      </c>
      <c r="D122" s="230" t="s">
        <v>143</v>
      </c>
      <c r="E122" s="235">
        <v>21.003409999999999</v>
      </c>
      <c r="F122" s="241">
        <v>209.95</v>
      </c>
      <c r="G122" s="241">
        <v>4409.67</v>
      </c>
      <c r="H122" s="241">
        <v>0</v>
      </c>
      <c r="I122" s="241">
        <f>ROUND(E122*H122,2)</f>
        <v>0</v>
      </c>
      <c r="J122" s="241">
        <v>209.95</v>
      </c>
      <c r="K122" s="241">
        <f>ROUND(E122*J122,2)</f>
        <v>4409.67</v>
      </c>
      <c r="L122" s="241">
        <v>21</v>
      </c>
      <c r="M122" s="241">
        <f>G122*(1+L122/100)</f>
        <v>5335.7007000000003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1"/>
      <c r="S122" s="241"/>
      <c r="T122" s="242">
        <v>0</v>
      </c>
      <c r="U122" s="241">
        <f>ROUND(E122*T122,2)</f>
        <v>0</v>
      </c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219</v>
      </c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18"/>
      <c r="B123" s="228"/>
      <c r="C123" s="252" t="s">
        <v>220</v>
      </c>
      <c r="D123" s="231"/>
      <c r="E123" s="236"/>
      <c r="F123" s="241"/>
      <c r="G123" s="241"/>
      <c r="H123" s="241"/>
      <c r="I123" s="241"/>
      <c r="J123" s="241"/>
      <c r="K123" s="241"/>
      <c r="L123" s="241"/>
      <c r="M123" s="241"/>
      <c r="N123" s="241"/>
      <c r="O123" s="241"/>
      <c r="P123" s="241"/>
      <c r="Q123" s="241"/>
      <c r="R123" s="241"/>
      <c r="S123" s="241"/>
      <c r="T123" s="242"/>
      <c r="U123" s="241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125</v>
      </c>
      <c r="AF123" s="217">
        <v>0</v>
      </c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18"/>
      <c r="B124" s="228"/>
      <c r="C124" s="252" t="s">
        <v>221</v>
      </c>
      <c r="D124" s="231"/>
      <c r="E124" s="236"/>
      <c r="F124" s="241"/>
      <c r="G124" s="241"/>
      <c r="H124" s="241"/>
      <c r="I124" s="241"/>
      <c r="J124" s="241"/>
      <c r="K124" s="241"/>
      <c r="L124" s="241"/>
      <c r="M124" s="241"/>
      <c r="N124" s="241"/>
      <c r="O124" s="241"/>
      <c r="P124" s="241"/>
      <c r="Q124" s="241"/>
      <c r="R124" s="241"/>
      <c r="S124" s="241"/>
      <c r="T124" s="242"/>
      <c r="U124" s="241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125</v>
      </c>
      <c r="AF124" s="217">
        <v>0</v>
      </c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/>
      <c r="B125" s="228"/>
      <c r="C125" s="252" t="s">
        <v>222</v>
      </c>
      <c r="D125" s="231"/>
      <c r="E125" s="236">
        <v>21.003409999999999</v>
      </c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2"/>
      <c r="U125" s="241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125</v>
      </c>
      <c r="AF125" s="217">
        <v>0</v>
      </c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x14ac:dyDescent="0.2">
      <c r="A126" s="224" t="s">
        <v>118</v>
      </c>
      <c r="B126" s="229" t="s">
        <v>89</v>
      </c>
      <c r="C126" s="254" t="s">
        <v>90</v>
      </c>
      <c r="D126" s="233"/>
      <c r="E126" s="238"/>
      <c r="F126" s="243"/>
      <c r="G126" s="243">
        <f>SUMIF(AE127:AE135,"&lt;&gt;NOR",G127:G135)</f>
        <v>74517.009999999995</v>
      </c>
      <c r="H126" s="243"/>
      <c r="I126" s="243">
        <f>SUM(I127:I135)</f>
        <v>4027.67</v>
      </c>
      <c r="J126" s="243"/>
      <c r="K126" s="243">
        <f>SUM(K127:K135)</f>
        <v>70489.34</v>
      </c>
      <c r="L126" s="243"/>
      <c r="M126" s="243">
        <f>SUM(M127:M135)</f>
        <v>90165.5821</v>
      </c>
      <c r="N126" s="243"/>
      <c r="O126" s="243">
        <f>SUM(O127:O135)</f>
        <v>25.15</v>
      </c>
      <c r="P126" s="243"/>
      <c r="Q126" s="243">
        <f>SUM(Q127:Q135)</f>
        <v>0</v>
      </c>
      <c r="R126" s="243"/>
      <c r="S126" s="243"/>
      <c r="T126" s="244"/>
      <c r="U126" s="243">
        <f>SUM(U127:U135)</f>
        <v>0</v>
      </c>
      <c r="AE126" t="s">
        <v>119</v>
      </c>
    </row>
    <row r="127" spans="1:60" ht="22.5" outlineLevel="1" x14ac:dyDescent="0.2">
      <c r="A127" s="218">
        <v>32</v>
      </c>
      <c r="B127" s="228" t="s">
        <v>223</v>
      </c>
      <c r="C127" s="251" t="s">
        <v>224</v>
      </c>
      <c r="D127" s="230" t="s">
        <v>225</v>
      </c>
      <c r="E127" s="235">
        <v>62.68</v>
      </c>
      <c r="F127" s="241">
        <v>980</v>
      </c>
      <c r="G127" s="241">
        <v>61426.400000000001</v>
      </c>
      <c r="H127" s="241">
        <v>0</v>
      </c>
      <c r="I127" s="241">
        <f>ROUND(E127*H127,2)</f>
        <v>0</v>
      </c>
      <c r="J127" s="241">
        <v>980</v>
      </c>
      <c r="K127" s="241">
        <f>ROUND(E127*J127,2)</f>
        <v>61426.400000000001</v>
      </c>
      <c r="L127" s="241">
        <v>21</v>
      </c>
      <c r="M127" s="241">
        <f>G127*(1+L127/100)</f>
        <v>74325.944000000003</v>
      </c>
      <c r="N127" s="241">
        <v>0.25</v>
      </c>
      <c r="O127" s="241">
        <f>ROUND(E127*N127,2)</f>
        <v>15.67</v>
      </c>
      <c r="P127" s="241">
        <v>0</v>
      </c>
      <c r="Q127" s="241">
        <f>ROUND(E127*P127,2)</f>
        <v>0</v>
      </c>
      <c r="R127" s="241"/>
      <c r="S127" s="241"/>
      <c r="T127" s="242">
        <v>0</v>
      </c>
      <c r="U127" s="241">
        <f>ROUND(E127*T127,2)</f>
        <v>0</v>
      </c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226</v>
      </c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2.5" outlineLevel="1" x14ac:dyDescent="0.2">
      <c r="A128" s="218"/>
      <c r="B128" s="228"/>
      <c r="C128" s="252" t="s">
        <v>227</v>
      </c>
      <c r="D128" s="231"/>
      <c r="E128" s="236">
        <v>62.68</v>
      </c>
      <c r="F128" s="241"/>
      <c r="G128" s="241"/>
      <c r="H128" s="241"/>
      <c r="I128" s="241"/>
      <c r="J128" s="241"/>
      <c r="K128" s="241"/>
      <c r="L128" s="241"/>
      <c r="M128" s="241"/>
      <c r="N128" s="241"/>
      <c r="O128" s="241"/>
      <c r="P128" s="241"/>
      <c r="Q128" s="241"/>
      <c r="R128" s="241"/>
      <c r="S128" s="241"/>
      <c r="T128" s="242"/>
      <c r="U128" s="241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125</v>
      </c>
      <c r="AF128" s="217">
        <v>0</v>
      </c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18">
        <v>33</v>
      </c>
      <c r="B129" s="228" t="s">
        <v>228</v>
      </c>
      <c r="C129" s="251" t="s">
        <v>229</v>
      </c>
      <c r="D129" s="230" t="s">
        <v>149</v>
      </c>
      <c r="E129" s="235">
        <v>47.384399999999999</v>
      </c>
      <c r="F129" s="241">
        <v>85</v>
      </c>
      <c r="G129" s="241">
        <v>4027.67</v>
      </c>
      <c r="H129" s="241">
        <v>85</v>
      </c>
      <c r="I129" s="241">
        <f>ROUND(E129*H129,2)</f>
        <v>4027.67</v>
      </c>
      <c r="J129" s="241">
        <v>0</v>
      </c>
      <c r="K129" s="241">
        <f>ROUND(E129*J129,2)</f>
        <v>0</v>
      </c>
      <c r="L129" s="241">
        <v>21</v>
      </c>
      <c r="M129" s="241">
        <f>G129*(1+L129/100)</f>
        <v>4873.4807000000001</v>
      </c>
      <c r="N129" s="241">
        <v>0.2</v>
      </c>
      <c r="O129" s="241">
        <f>ROUND(E129*N129,2)</f>
        <v>9.48</v>
      </c>
      <c r="P129" s="241">
        <v>0</v>
      </c>
      <c r="Q129" s="241">
        <f>ROUND(E129*P129,2)</f>
        <v>0</v>
      </c>
      <c r="R129" s="241"/>
      <c r="S129" s="241"/>
      <c r="T129" s="242">
        <v>0</v>
      </c>
      <c r="U129" s="241">
        <f>ROUND(E129*T129,2)</f>
        <v>0</v>
      </c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230</v>
      </c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2.5" outlineLevel="1" x14ac:dyDescent="0.2">
      <c r="A130" s="218"/>
      <c r="B130" s="228"/>
      <c r="C130" s="252" t="s">
        <v>231</v>
      </c>
      <c r="D130" s="231"/>
      <c r="E130" s="236">
        <v>47.384399999999999</v>
      </c>
      <c r="F130" s="241"/>
      <c r="G130" s="241"/>
      <c r="H130" s="241"/>
      <c r="I130" s="241"/>
      <c r="J130" s="241"/>
      <c r="K130" s="241"/>
      <c r="L130" s="241"/>
      <c r="M130" s="241"/>
      <c r="N130" s="241"/>
      <c r="O130" s="241"/>
      <c r="P130" s="241"/>
      <c r="Q130" s="241"/>
      <c r="R130" s="241"/>
      <c r="S130" s="241"/>
      <c r="T130" s="242"/>
      <c r="U130" s="241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125</v>
      </c>
      <c r="AF130" s="217">
        <v>0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ht="22.5" outlineLevel="1" x14ac:dyDescent="0.2">
      <c r="A131" s="218"/>
      <c r="B131" s="228"/>
      <c r="C131" s="252" t="s">
        <v>232</v>
      </c>
      <c r="D131" s="231"/>
      <c r="E131" s="236"/>
      <c r="F131" s="241"/>
      <c r="G131" s="241"/>
      <c r="H131" s="241"/>
      <c r="I131" s="241"/>
      <c r="J131" s="241"/>
      <c r="K131" s="241"/>
      <c r="L131" s="241"/>
      <c r="M131" s="241"/>
      <c r="N131" s="241"/>
      <c r="O131" s="241"/>
      <c r="P131" s="241"/>
      <c r="Q131" s="241"/>
      <c r="R131" s="241"/>
      <c r="S131" s="241"/>
      <c r="T131" s="242"/>
      <c r="U131" s="241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125</v>
      </c>
      <c r="AF131" s="217">
        <v>0</v>
      </c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">
      <c r="A132" s="218">
        <v>34</v>
      </c>
      <c r="B132" s="228" t="s">
        <v>233</v>
      </c>
      <c r="C132" s="251" t="s">
        <v>234</v>
      </c>
      <c r="D132" s="230" t="s">
        <v>143</v>
      </c>
      <c r="E132" s="235">
        <v>25.146879999999999</v>
      </c>
      <c r="F132" s="241">
        <v>360.4</v>
      </c>
      <c r="G132" s="241">
        <v>9062.94</v>
      </c>
      <c r="H132" s="241">
        <v>0</v>
      </c>
      <c r="I132" s="241">
        <f>ROUND(E132*H132,2)</f>
        <v>0</v>
      </c>
      <c r="J132" s="241">
        <v>360.4</v>
      </c>
      <c r="K132" s="241">
        <f>ROUND(E132*J132,2)</f>
        <v>9062.94</v>
      </c>
      <c r="L132" s="241">
        <v>21</v>
      </c>
      <c r="M132" s="241">
        <f>G132*(1+L132/100)</f>
        <v>10966.1574</v>
      </c>
      <c r="N132" s="241">
        <v>0</v>
      </c>
      <c r="O132" s="241">
        <f>ROUND(E132*N132,2)</f>
        <v>0</v>
      </c>
      <c r="P132" s="241">
        <v>0</v>
      </c>
      <c r="Q132" s="241">
        <f>ROUND(E132*P132,2)</f>
        <v>0</v>
      </c>
      <c r="R132" s="241"/>
      <c r="S132" s="241"/>
      <c r="T132" s="242">
        <v>0</v>
      </c>
      <c r="U132" s="241">
        <f>ROUND(E132*T132,2)</f>
        <v>0</v>
      </c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219</v>
      </c>
      <c r="AF132" s="217"/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/>
      <c r="B133" s="228"/>
      <c r="C133" s="252" t="s">
        <v>220</v>
      </c>
      <c r="D133" s="231"/>
      <c r="E133" s="236"/>
      <c r="F133" s="241"/>
      <c r="G133" s="241"/>
      <c r="H133" s="241"/>
      <c r="I133" s="241"/>
      <c r="J133" s="241"/>
      <c r="K133" s="241"/>
      <c r="L133" s="241"/>
      <c r="M133" s="241"/>
      <c r="N133" s="241"/>
      <c r="O133" s="241"/>
      <c r="P133" s="241"/>
      <c r="Q133" s="241"/>
      <c r="R133" s="241"/>
      <c r="S133" s="241"/>
      <c r="T133" s="242"/>
      <c r="U133" s="241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125</v>
      </c>
      <c r="AF133" s="217">
        <v>0</v>
      </c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/>
      <c r="B134" s="228"/>
      <c r="C134" s="252" t="s">
        <v>235</v>
      </c>
      <c r="D134" s="231"/>
      <c r="E134" s="236"/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1"/>
      <c r="Q134" s="241"/>
      <c r="R134" s="241"/>
      <c r="S134" s="241"/>
      <c r="T134" s="242"/>
      <c r="U134" s="241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125</v>
      </c>
      <c r="AF134" s="217">
        <v>0</v>
      </c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">
      <c r="A135" s="218"/>
      <c r="B135" s="228"/>
      <c r="C135" s="252" t="s">
        <v>236</v>
      </c>
      <c r="D135" s="231"/>
      <c r="E135" s="236">
        <v>25.146879999999999</v>
      </c>
      <c r="F135" s="241"/>
      <c r="G135" s="241"/>
      <c r="H135" s="241"/>
      <c r="I135" s="241"/>
      <c r="J135" s="241"/>
      <c r="K135" s="241"/>
      <c r="L135" s="241"/>
      <c r="M135" s="241"/>
      <c r="N135" s="241"/>
      <c r="O135" s="241"/>
      <c r="P135" s="241"/>
      <c r="Q135" s="241"/>
      <c r="R135" s="241"/>
      <c r="S135" s="241"/>
      <c r="T135" s="242"/>
      <c r="U135" s="241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125</v>
      </c>
      <c r="AF135" s="217">
        <v>0</v>
      </c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x14ac:dyDescent="0.2">
      <c r="A136" s="224" t="s">
        <v>118</v>
      </c>
      <c r="B136" s="229" t="s">
        <v>91</v>
      </c>
      <c r="C136" s="254" t="s">
        <v>92</v>
      </c>
      <c r="D136" s="233"/>
      <c r="E136" s="238"/>
      <c r="F136" s="243"/>
      <c r="G136" s="243">
        <f>SUMIF(AE137:AE164,"&lt;&gt;NOR",G137:G164)</f>
        <v>9986.83</v>
      </c>
      <c r="H136" s="243"/>
      <c r="I136" s="243">
        <f>SUM(I137:I164)</f>
        <v>0</v>
      </c>
      <c r="J136" s="243"/>
      <c r="K136" s="243">
        <f>SUM(K137:K164)</f>
        <v>9986.83</v>
      </c>
      <c r="L136" s="243"/>
      <c r="M136" s="243">
        <f>SUM(M137:M164)</f>
        <v>12084.0643</v>
      </c>
      <c r="N136" s="243"/>
      <c r="O136" s="243">
        <f>SUM(O137:O164)</f>
        <v>0</v>
      </c>
      <c r="P136" s="243"/>
      <c r="Q136" s="243">
        <f>SUM(Q137:Q164)</f>
        <v>0</v>
      </c>
      <c r="R136" s="243"/>
      <c r="S136" s="243"/>
      <c r="T136" s="244"/>
      <c r="U136" s="243">
        <f>SUM(U137:U164)</f>
        <v>0</v>
      </c>
      <c r="AE136" t="s">
        <v>119</v>
      </c>
    </row>
    <row r="137" spans="1:60" outlineLevel="1" x14ac:dyDescent="0.2">
      <c r="A137" s="218">
        <v>35</v>
      </c>
      <c r="B137" s="228" t="s">
        <v>237</v>
      </c>
      <c r="C137" s="251" t="s">
        <v>238</v>
      </c>
      <c r="D137" s="230" t="s">
        <v>143</v>
      </c>
      <c r="E137" s="235">
        <v>9.9075799999999994</v>
      </c>
      <c r="F137" s="241">
        <v>160</v>
      </c>
      <c r="G137" s="241">
        <v>1585.21</v>
      </c>
      <c r="H137" s="241">
        <v>0</v>
      </c>
      <c r="I137" s="241">
        <f>ROUND(E137*H137,2)</f>
        <v>0</v>
      </c>
      <c r="J137" s="241">
        <v>160</v>
      </c>
      <c r="K137" s="241">
        <f>ROUND(E137*J137,2)</f>
        <v>1585.21</v>
      </c>
      <c r="L137" s="241">
        <v>21</v>
      </c>
      <c r="M137" s="241">
        <f>G137*(1+L137/100)</f>
        <v>1918.1041</v>
      </c>
      <c r="N137" s="241">
        <v>0</v>
      </c>
      <c r="O137" s="241">
        <f>ROUND(E137*N137,2)</f>
        <v>0</v>
      </c>
      <c r="P137" s="241">
        <v>0</v>
      </c>
      <c r="Q137" s="241">
        <f>ROUND(E137*P137,2)</f>
        <v>0</v>
      </c>
      <c r="R137" s="241"/>
      <c r="S137" s="241"/>
      <c r="T137" s="242">
        <v>0</v>
      </c>
      <c r="U137" s="241">
        <f>ROUND(E137*T137,2)</f>
        <v>0</v>
      </c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239</v>
      </c>
      <c r="AF137" s="217"/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22.5" outlineLevel="1" x14ac:dyDescent="0.2">
      <c r="A138" s="218"/>
      <c r="B138" s="228"/>
      <c r="C138" s="252" t="s">
        <v>240</v>
      </c>
      <c r="D138" s="231"/>
      <c r="E138" s="236"/>
      <c r="F138" s="241"/>
      <c r="G138" s="241"/>
      <c r="H138" s="241"/>
      <c r="I138" s="241"/>
      <c r="J138" s="241"/>
      <c r="K138" s="241"/>
      <c r="L138" s="241"/>
      <c r="M138" s="241"/>
      <c r="N138" s="241"/>
      <c r="O138" s="241"/>
      <c r="P138" s="241"/>
      <c r="Q138" s="241"/>
      <c r="R138" s="241"/>
      <c r="S138" s="241"/>
      <c r="T138" s="242"/>
      <c r="U138" s="241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125</v>
      </c>
      <c r="AF138" s="217">
        <v>0</v>
      </c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/>
      <c r="B139" s="228"/>
      <c r="C139" s="252" t="s">
        <v>241</v>
      </c>
      <c r="D139" s="231"/>
      <c r="E139" s="236"/>
      <c r="F139" s="241"/>
      <c r="G139" s="241"/>
      <c r="H139" s="241"/>
      <c r="I139" s="241"/>
      <c r="J139" s="241"/>
      <c r="K139" s="241"/>
      <c r="L139" s="241"/>
      <c r="M139" s="241"/>
      <c r="N139" s="241"/>
      <c r="O139" s="241"/>
      <c r="P139" s="241"/>
      <c r="Q139" s="241"/>
      <c r="R139" s="241"/>
      <c r="S139" s="241"/>
      <c r="T139" s="242"/>
      <c r="U139" s="241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125</v>
      </c>
      <c r="AF139" s="217">
        <v>0</v>
      </c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18"/>
      <c r="B140" s="228"/>
      <c r="C140" s="252" t="s">
        <v>242</v>
      </c>
      <c r="D140" s="231"/>
      <c r="E140" s="236">
        <v>9.9075799999999994</v>
      </c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41"/>
      <c r="S140" s="241"/>
      <c r="T140" s="242"/>
      <c r="U140" s="241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125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18">
        <v>36</v>
      </c>
      <c r="B141" s="228" t="s">
        <v>243</v>
      </c>
      <c r="C141" s="251" t="s">
        <v>244</v>
      </c>
      <c r="D141" s="230" t="s">
        <v>143</v>
      </c>
      <c r="E141" s="235">
        <v>9.9075799999999994</v>
      </c>
      <c r="F141" s="241">
        <v>95</v>
      </c>
      <c r="G141" s="241">
        <v>941.22</v>
      </c>
      <c r="H141" s="241">
        <v>0</v>
      </c>
      <c r="I141" s="241">
        <f>ROUND(E141*H141,2)</f>
        <v>0</v>
      </c>
      <c r="J141" s="241">
        <v>95</v>
      </c>
      <c r="K141" s="241">
        <f>ROUND(E141*J141,2)</f>
        <v>941.22</v>
      </c>
      <c r="L141" s="241">
        <v>21</v>
      </c>
      <c r="M141" s="241">
        <f>G141*(1+L141/100)</f>
        <v>1138.8761999999999</v>
      </c>
      <c r="N141" s="241">
        <v>0</v>
      </c>
      <c r="O141" s="241">
        <f>ROUND(E141*N141,2)</f>
        <v>0</v>
      </c>
      <c r="P141" s="241">
        <v>0</v>
      </c>
      <c r="Q141" s="241">
        <f>ROUND(E141*P141,2)</f>
        <v>0</v>
      </c>
      <c r="R141" s="241"/>
      <c r="S141" s="241"/>
      <c r="T141" s="242">
        <v>0</v>
      </c>
      <c r="U141" s="241">
        <f>ROUND(E141*T141,2)</f>
        <v>0</v>
      </c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239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ht="22.5" outlineLevel="1" x14ac:dyDescent="0.2">
      <c r="A142" s="218"/>
      <c r="B142" s="228"/>
      <c r="C142" s="252" t="s">
        <v>240</v>
      </c>
      <c r="D142" s="231"/>
      <c r="E142" s="236"/>
      <c r="F142" s="241"/>
      <c r="G142" s="241"/>
      <c r="H142" s="241"/>
      <c r="I142" s="241"/>
      <c r="J142" s="241"/>
      <c r="K142" s="241"/>
      <c r="L142" s="241"/>
      <c r="M142" s="241"/>
      <c r="N142" s="241"/>
      <c r="O142" s="241"/>
      <c r="P142" s="241"/>
      <c r="Q142" s="241"/>
      <c r="R142" s="241"/>
      <c r="S142" s="241"/>
      <c r="T142" s="242"/>
      <c r="U142" s="241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125</v>
      </c>
      <c r="AF142" s="217">
        <v>0</v>
      </c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18"/>
      <c r="B143" s="228"/>
      <c r="C143" s="252" t="s">
        <v>241</v>
      </c>
      <c r="D143" s="231"/>
      <c r="E143" s="236"/>
      <c r="F143" s="241"/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241"/>
      <c r="R143" s="241"/>
      <c r="S143" s="241"/>
      <c r="T143" s="242"/>
      <c r="U143" s="241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125</v>
      </c>
      <c r="AF143" s="217">
        <v>0</v>
      </c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/>
      <c r="B144" s="228"/>
      <c r="C144" s="252" t="s">
        <v>242</v>
      </c>
      <c r="D144" s="231"/>
      <c r="E144" s="236">
        <v>9.9075799999999994</v>
      </c>
      <c r="F144" s="241"/>
      <c r="G144" s="241"/>
      <c r="H144" s="241"/>
      <c r="I144" s="241"/>
      <c r="J144" s="241"/>
      <c r="K144" s="241"/>
      <c r="L144" s="241"/>
      <c r="M144" s="241"/>
      <c r="N144" s="241"/>
      <c r="O144" s="241"/>
      <c r="P144" s="241"/>
      <c r="Q144" s="241"/>
      <c r="R144" s="241"/>
      <c r="S144" s="241"/>
      <c r="T144" s="242"/>
      <c r="U144" s="241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125</v>
      </c>
      <c r="AF144" s="217">
        <v>0</v>
      </c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18">
        <v>37</v>
      </c>
      <c r="B145" s="228" t="s">
        <v>245</v>
      </c>
      <c r="C145" s="251" t="s">
        <v>246</v>
      </c>
      <c r="D145" s="230" t="s">
        <v>143</v>
      </c>
      <c r="E145" s="235">
        <v>9.9075799999999994</v>
      </c>
      <c r="F145" s="241">
        <v>180</v>
      </c>
      <c r="G145" s="241">
        <v>1783.36</v>
      </c>
      <c r="H145" s="241">
        <v>0</v>
      </c>
      <c r="I145" s="241">
        <f>ROUND(E145*H145,2)</f>
        <v>0</v>
      </c>
      <c r="J145" s="241">
        <v>180</v>
      </c>
      <c r="K145" s="241">
        <f>ROUND(E145*J145,2)</f>
        <v>1783.36</v>
      </c>
      <c r="L145" s="241">
        <v>21</v>
      </c>
      <c r="M145" s="241">
        <f>G145*(1+L145/100)</f>
        <v>2157.8655999999996</v>
      </c>
      <c r="N145" s="241">
        <v>0</v>
      </c>
      <c r="O145" s="241">
        <f>ROUND(E145*N145,2)</f>
        <v>0</v>
      </c>
      <c r="P145" s="241">
        <v>0</v>
      </c>
      <c r="Q145" s="241">
        <f>ROUND(E145*P145,2)</f>
        <v>0</v>
      </c>
      <c r="R145" s="241"/>
      <c r="S145" s="241"/>
      <c r="T145" s="242">
        <v>0</v>
      </c>
      <c r="U145" s="241">
        <f>ROUND(E145*T145,2)</f>
        <v>0</v>
      </c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239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ht="22.5" outlineLevel="1" x14ac:dyDescent="0.2">
      <c r="A146" s="218"/>
      <c r="B146" s="228"/>
      <c r="C146" s="252" t="s">
        <v>240</v>
      </c>
      <c r="D146" s="231"/>
      <c r="E146" s="236"/>
      <c r="F146" s="241"/>
      <c r="G146" s="241"/>
      <c r="H146" s="241"/>
      <c r="I146" s="241"/>
      <c r="J146" s="241"/>
      <c r="K146" s="241"/>
      <c r="L146" s="241"/>
      <c r="M146" s="241"/>
      <c r="N146" s="241"/>
      <c r="O146" s="241"/>
      <c r="P146" s="241"/>
      <c r="Q146" s="241"/>
      <c r="R146" s="241"/>
      <c r="S146" s="241"/>
      <c r="T146" s="242"/>
      <c r="U146" s="241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125</v>
      </c>
      <c r="AF146" s="217">
        <v>0</v>
      </c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18"/>
      <c r="B147" s="228"/>
      <c r="C147" s="252" t="s">
        <v>241</v>
      </c>
      <c r="D147" s="231"/>
      <c r="E147" s="236"/>
      <c r="F147" s="241"/>
      <c r="G147" s="241"/>
      <c r="H147" s="241"/>
      <c r="I147" s="241"/>
      <c r="J147" s="241"/>
      <c r="K147" s="241"/>
      <c r="L147" s="241"/>
      <c r="M147" s="241"/>
      <c r="N147" s="241"/>
      <c r="O147" s="241"/>
      <c r="P147" s="241"/>
      <c r="Q147" s="241"/>
      <c r="R147" s="241"/>
      <c r="S147" s="241"/>
      <c r="T147" s="242"/>
      <c r="U147" s="241"/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125</v>
      </c>
      <c r="AF147" s="217">
        <v>0</v>
      </c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18"/>
      <c r="B148" s="228"/>
      <c r="C148" s="252" t="s">
        <v>242</v>
      </c>
      <c r="D148" s="231"/>
      <c r="E148" s="236">
        <v>9.9075799999999994</v>
      </c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1"/>
      <c r="S148" s="241"/>
      <c r="T148" s="242"/>
      <c r="U148" s="241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125</v>
      </c>
      <c r="AF148" s="217">
        <v>0</v>
      </c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18">
        <v>38</v>
      </c>
      <c r="B149" s="228" t="s">
        <v>247</v>
      </c>
      <c r="C149" s="251" t="s">
        <v>248</v>
      </c>
      <c r="D149" s="230" t="s">
        <v>143</v>
      </c>
      <c r="E149" s="235">
        <v>158.52122</v>
      </c>
      <c r="F149" s="241">
        <v>12</v>
      </c>
      <c r="G149" s="241">
        <v>1902.25</v>
      </c>
      <c r="H149" s="241">
        <v>0</v>
      </c>
      <c r="I149" s="241">
        <f>ROUND(E149*H149,2)</f>
        <v>0</v>
      </c>
      <c r="J149" s="241">
        <v>12</v>
      </c>
      <c r="K149" s="241">
        <f>ROUND(E149*J149,2)</f>
        <v>1902.25</v>
      </c>
      <c r="L149" s="241">
        <v>21</v>
      </c>
      <c r="M149" s="241">
        <f>G149*(1+L149/100)</f>
        <v>2301.7224999999999</v>
      </c>
      <c r="N149" s="241">
        <v>0</v>
      </c>
      <c r="O149" s="241">
        <f>ROUND(E149*N149,2)</f>
        <v>0</v>
      </c>
      <c r="P149" s="241">
        <v>0</v>
      </c>
      <c r="Q149" s="241">
        <f>ROUND(E149*P149,2)</f>
        <v>0</v>
      </c>
      <c r="R149" s="241"/>
      <c r="S149" s="241"/>
      <c r="T149" s="242">
        <v>0</v>
      </c>
      <c r="U149" s="241">
        <f>ROUND(E149*T149,2)</f>
        <v>0</v>
      </c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239</v>
      </c>
      <c r="AF149" s="217"/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22.5" outlineLevel="1" x14ac:dyDescent="0.2">
      <c r="A150" s="218"/>
      <c r="B150" s="228"/>
      <c r="C150" s="252" t="s">
        <v>240</v>
      </c>
      <c r="D150" s="231"/>
      <c r="E150" s="236"/>
      <c r="F150" s="241"/>
      <c r="G150" s="241"/>
      <c r="H150" s="241"/>
      <c r="I150" s="241"/>
      <c r="J150" s="241"/>
      <c r="K150" s="241"/>
      <c r="L150" s="241"/>
      <c r="M150" s="241"/>
      <c r="N150" s="241"/>
      <c r="O150" s="241"/>
      <c r="P150" s="241"/>
      <c r="Q150" s="241"/>
      <c r="R150" s="241"/>
      <c r="S150" s="241"/>
      <c r="T150" s="242"/>
      <c r="U150" s="241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125</v>
      </c>
      <c r="AF150" s="217">
        <v>0</v>
      </c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18"/>
      <c r="B151" s="228"/>
      <c r="C151" s="252" t="s">
        <v>241</v>
      </c>
      <c r="D151" s="231"/>
      <c r="E151" s="236"/>
      <c r="F151" s="241"/>
      <c r="G151" s="241"/>
      <c r="H151" s="241"/>
      <c r="I151" s="241"/>
      <c r="J151" s="241"/>
      <c r="K151" s="241"/>
      <c r="L151" s="241"/>
      <c r="M151" s="241"/>
      <c r="N151" s="241"/>
      <c r="O151" s="241"/>
      <c r="P151" s="241"/>
      <c r="Q151" s="241"/>
      <c r="R151" s="241"/>
      <c r="S151" s="241"/>
      <c r="T151" s="242"/>
      <c r="U151" s="241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125</v>
      </c>
      <c r="AF151" s="217">
        <v>0</v>
      </c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">
      <c r="A152" s="218"/>
      <c r="B152" s="228"/>
      <c r="C152" s="252" t="s">
        <v>249</v>
      </c>
      <c r="D152" s="231"/>
      <c r="E152" s="236">
        <v>158.52122</v>
      </c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1"/>
      <c r="R152" s="241"/>
      <c r="S152" s="241"/>
      <c r="T152" s="242"/>
      <c r="U152" s="241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125</v>
      </c>
      <c r="AF152" s="217">
        <v>0</v>
      </c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>
        <v>39</v>
      </c>
      <c r="B153" s="228" t="s">
        <v>250</v>
      </c>
      <c r="C153" s="251" t="s">
        <v>251</v>
      </c>
      <c r="D153" s="230" t="s">
        <v>143</v>
      </c>
      <c r="E153" s="235">
        <v>9.9075799999999994</v>
      </c>
      <c r="F153" s="241">
        <v>145</v>
      </c>
      <c r="G153" s="241">
        <v>1436.6</v>
      </c>
      <c r="H153" s="241">
        <v>0</v>
      </c>
      <c r="I153" s="241">
        <f>ROUND(E153*H153,2)</f>
        <v>0</v>
      </c>
      <c r="J153" s="241">
        <v>145</v>
      </c>
      <c r="K153" s="241">
        <f>ROUND(E153*J153,2)</f>
        <v>1436.6</v>
      </c>
      <c r="L153" s="241">
        <v>21</v>
      </c>
      <c r="M153" s="241">
        <f>G153*(1+L153/100)</f>
        <v>1738.2859999999998</v>
      </c>
      <c r="N153" s="241">
        <v>0</v>
      </c>
      <c r="O153" s="241">
        <f>ROUND(E153*N153,2)</f>
        <v>0</v>
      </c>
      <c r="P153" s="241">
        <v>0</v>
      </c>
      <c r="Q153" s="241">
        <f>ROUND(E153*P153,2)</f>
        <v>0</v>
      </c>
      <c r="R153" s="241"/>
      <c r="S153" s="241"/>
      <c r="T153" s="242">
        <v>0</v>
      </c>
      <c r="U153" s="241">
        <f>ROUND(E153*T153,2)</f>
        <v>0</v>
      </c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239</v>
      </c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1" x14ac:dyDescent="0.2">
      <c r="A154" s="218"/>
      <c r="B154" s="228"/>
      <c r="C154" s="252" t="s">
        <v>240</v>
      </c>
      <c r="D154" s="231"/>
      <c r="E154" s="236"/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241"/>
      <c r="T154" s="242"/>
      <c r="U154" s="241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125</v>
      </c>
      <c r="AF154" s="217">
        <v>0</v>
      </c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/>
      <c r="B155" s="228"/>
      <c r="C155" s="252" t="s">
        <v>241</v>
      </c>
      <c r="D155" s="231"/>
      <c r="E155" s="236"/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2"/>
      <c r="U155" s="241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125</v>
      </c>
      <c r="AF155" s="217">
        <v>0</v>
      </c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">
      <c r="A156" s="218"/>
      <c r="B156" s="228"/>
      <c r="C156" s="252" t="s">
        <v>242</v>
      </c>
      <c r="D156" s="231"/>
      <c r="E156" s="236">
        <v>9.9075799999999994</v>
      </c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1"/>
      <c r="S156" s="241"/>
      <c r="T156" s="242"/>
      <c r="U156" s="241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125</v>
      </c>
      <c r="AF156" s="217">
        <v>0</v>
      </c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18">
        <v>40</v>
      </c>
      <c r="B157" s="228" t="s">
        <v>252</v>
      </c>
      <c r="C157" s="251" t="s">
        <v>253</v>
      </c>
      <c r="D157" s="230" t="s">
        <v>143</v>
      </c>
      <c r="E157" s="235">
        <v>19.815149999999999</v>
      </c>
      <c r="F157" s="241">
        <v>18</v>
      </c>
      <c r="G157" s="241">
        <v>356.67</v>
      </c>
      <c r="H157" s="241">
        <v>0</v>
      </c>
      <c r="I157" s="241">
        <f>ROUND(E157*H157,2)</f>
        <v>0</v>
      </c>
      <c r="J157" s="241">
        <v>18</v>
      </c>
      <c r="K157" s="241">
        <f>ROUND(E157*J157,2)</f>
        <v>356.67</v>
      </c>
      <c r="L157" s="241">
        <v>21</v>
      </c>
      <c r="M157" s="241">
        <f>G157*(1+L157/100)</f>
        <v>431.57069999999999</v>
      </c>
      <c r="N157" s="241">
        <v>0</v>
      </c>
      <c r="O157" s="241">
        <f>ROUND(E157*N157,2)</f>
        <v>0</v>
      </c>
      <c r="P157" s="241">
        <v>0</v>
      </c>
      <c r="Q157" s="241">
        <f>ROUND(E157*P157,2)</f>
        <v>0</v>
      </c>
      <c r="R157" s="241"/>
      <c r="S157" s="241"/>
      <c r="T157" s="242">
        <v>0</v>
      </c>
      <c r="U157" s="241">
        <f>ROUND(E157*T157,2)</f>
        <v>0</v>
      </c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239</v>
      </c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22.5" outlineLevel="1" x14ac:dyDescent="0.2">
      <c r="A158" s="218"/>
      <c r="B158" s="228"/>
      <c r="C158" s="252" t="s">
        <v>240</v>
      </c>
      <c r="D158" s="231"/>
      <c r="E158" s="236"/>
      <c r="F158" s="241"/>
      <c r="G158" s="241"/>
      <c r="H158" s="241"/>
      <c r="I158" s="241"/>
      <c r="J158" s="241"/>
      <c r="K158" s="241"/>
      <c r="L158" s="241"/>
      <c r="M158" s="241"/>
      <c r="N158" s="241"/>
      <c r="O158" s="241"/>
      <c r="P158" s="241"/>
      <c r="Q158" s="241"/>
      <c r="R158" s="241"/>
      <c r="S158" s="241"/>
      <c r="T158" s="242"/>
      <c r="U158" s="241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125</v>
      </c>
      <c r="AF158" s="217">
        <v>0</v>
      </c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18"/>
      <c r="B159" s="228"/>
      <c r="C159" s="252" t="s">
        <v>241</v>
      </c>
      <c r="D159" s="231"/>
      <c r="E159" s="236"/>
      <c r="F159" s="241"/>
      <c r="G159" s="241"/>
      <c r="H159" s="241"/>
      <c r="I159" s="241"/>
      <c r="J159" s="241"/>
      <c r="K159" s="241"/>
      <c r="L159" s="241"/>
      <c r="M159" s="241"/>
      <c r="N159" s="241"/>
      <c r="O159" s="241"/>
      <c r="P159" s="241"/>
      <c r="Q159" s="241"/>
      <c r="R159" s="241"/>
      <c r="S159" s="241"/>
      <c r="T159" s="242"/>
      <c r="U159" s="241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125</v>
      </c>
      <c r="AF159" s="217">
        <v>0</v>
      </c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/>
      <c r="B160" s="228"/>
      <c r="C160" s="252" t="s">
        <v>254</v>
      </c>
      <c r="D160" s="231"/>
      <c r="E160" s="236">
        <v>19.815149999999999</v>
      </c>
      <c r="F160" s="241"/>
      <c r="G160" s="241"/>
      <c r="H160" s="241"/>
      <c r="I160" s="241"/>
      <c r="J160" s="241"/>
      <c r="K160" s="241"/>
      <c r="L160" s="241"/>
      <c r="M160" s="241"/>
      <c r="N160" s="241"/>
      <c r="O160" s="241"/>
      <c r="P160" s="241"/>
      <c r="Q160" s="241"/>
      <c r="R160" s="241"/>
      <c r="S160" s="241"/>
      <c r="T160" s="242"/>
      <c r="U160" s="241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125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>
        <v>41</v>
      </c>
      <c r="B161" s="228" t="s">
        <v>255</v>
      </c>
      <c r="C161" s="251" t="s">
        <v>256</v>
      </c>
      <c r="D161" s="230" t="s">
        <v>143</v>
      </c>
      <c r="E161" s="235">
        <v>9.9075799999999994</v>
      </c>
      <c r="F161" s="241">
        <v>200</v>
      </c>
      <c r="G161" s="241">
        <v>1981.52</v>
      </c>
      <c r="H161" s="241">
        <v>0</v>
      </c>
      <c r="I161" s="241">
        <f>ROUND(E161*H161,2)</f>
        <v>0</v>
      </c>
      <c r="J161" s="241">
        <v>200</v>
      </c>
      <c r="K161" s="241">
        <f>ROUND(E161*J161,2)</f>
        <v>1981.52</v>
      </c>
      <c r="L161" s="241">
        <v>21</v>
      </c>
      <c r="M161" s="241">
        <f>G161*(1+L161/100)</f>
        <v>2397.6392000000001</v>
      </c>
      <c r="N161" s="241">
        <v>0</v>
      </c>
      <c r="O161" s="241">
        <f>ROUND(E161*N161,2)</f>
        <v>0</v>
      </c>
      <c r="P161" s="241">
        <v>0</v>
      </c>
      <c r="Q161" s="241">
        <f>ROUND(E161*P161,2)</f>
        <v>0</v>
      </c>
      <c r="R161" s="241"/>
      <c r="S161" s="241"/>
      <c r="T161" s="242">
        <v>0</v>
      </c>
      <c r="U161" s="241">
        <f>ROUND(E161*T161,2)</f>
        <v>0</v>
      </c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239</v>
      </c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ht="22.5" outlineLevel="1" x14ac:dyDescent="0.2">
      <c r="A162" s="218"/>
      <c r="B162" s="228"/>
      <c r="C162" s="252" t="s">
        <v>240</v>
      </c>
      <c r="D162" s="231"/>
      <c r="E162" s="236"/>
      <c r="F162" s="241"/>
      <c r="G162" s="241"/>
      <c r="H162" s="241"/>
      <c r="I162" s="241"/>
      <c r="J162" s="241"/>
      <c r="K162" s="241"/>
      <c r="L162" s="241"/>
      <c r="M162" s="241"/>
      <c r="N162" s="241"/>
      <c r="O162" s="241"/>
      <c r="P162" s="241"/>
      <c r="Q162" s="241"/>
      <c r="R162" s="241"/>
      <c r="S162" s="241"/>
      <c r="T162" s="242"/>
      <c r="U162" s="241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125</v>
      </c>
      <c r="AF162" s="217">
        <v>0</v>
      </c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18"/>
      <c r="B163" s="228"/>
      <c r="C163" s="252" t="s">
        <v>241</v>
      </c>
      <c r="D163" s="231"/>
      <c r="E163" s="236"/>
      <c r="F163" s="241"/>
      <c r="G163" s="241"/>
      <c r="H163" s="241"/>
      <c r="I163" s="241"/>
      <c r="J163" s="241"/>
      <c r="K163" s="241"/>
      <c r="L163" s="241"/>
      <c r="M163" s="241"/>
      <c r="N163" s="241"/>
      <c r="O163" s="241"/>
      <c r="P163" s="241"/>
      <c r="Q163" s="241"/>
      <c r="R163" s="241"/>
      <c r="S163" s="241"/>
      <c r="T163" s="242"/>
      <c r="U163" s="241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125</v>
      </c>
      <c r="AF163" s="217">
        <v>0</v>
      </c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18"/>
      <c r="B164" s="228"/>
      <c r="C164" s="252" t="s">
        <v>242</v>
      </c>
      <c r="D164" s="231"/>
      <c r="E164" s="236">
        <v>9.9075799999999994</v>
      </c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1"/>
      <c r="S164" s="241"/>
      <c r="T164" s="242"/>
      <c r="U164" s="241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125</v>
      </c>
      <c r="AF164" s="217">
        <v>0</v>
      </c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x14ac:dyDescent="0.2">
      <c r="A165" s="224" t="s">
        <v>118</v>
      </c>
      <c r="B165" s="229" t="s">
        <v>94</v>
      </c>
      <c r="C165" s="254" t="s">
        <v>29</v>
      </c>
      <c r="D165" s="233"/>
      <c r="E165" s="238"/>
      <c r="F165" s="243"/>
      <c r="G165" s="243">
        <f>SUMIF(AE166:AE166,"&lt;&gt;NOR",G166:G166)</f>
        <v>3620.28</v>
      </c>
      <c r="H165" s="243"/>
      <c r="I165" s="243">
        <f>SUM(I166:I166)</f>
        <v>0</v>
      </c>
      <c r="J165" s="243"/>
      <c r="K165" s="243">
        <f>SUM(K166:K166)</f>
        <v>3620.28</v>
      </c>
      <c r="L165" s="243"/>
      <c r="M165" s="243">
        <f>SUM(M166:M166)</f>
        <v>4380.5388000000003</v>
      </c>
      <c r="N165" s="243"/>
      <c r="O165" s="243">
        <f>SUM(O166:O166)</f>
        <v>0</v>
      </c>
      <c r="P165" s="243"/>
      <c r="Q165" s="243">
        <f>SUM(Q166:Q166)</f>
        <v>0</v>
      </c>
      <c r="R165" s="243"/>
      <c r="S165" s="243"/>
      <c r="T165" s="244"/>
      <c r="U165" s="243">
        <f>SUM(U166:U166)</f>
        <v>0</v>
      </c>
      <c r="AE165" t="s">
        <v>119</v>
      </c>
    </row>
    <row r="166" spans="1:60" outlineLevel="1" x14ac:dyDescent="0.2">
      <c r="A166" s="245">
        <v>42</v>
      </c>
      <c r="B166" s="246" t="s">
        <v>257</v>
      </c>
      <c r="C166" s="255" t="s">
        <v>258</v>
      </c>
      <c r="D166" s="247" t="s">
        <v>259</v>
      </c>
      <c r="E166" s="248">
        <v>1</v>
      </c>
      <c r="F166" s="249">
        <v>3620.28</v>
      </c>
      <c r="G166" s="249">
        <v>3620.28</v>
      </c>
      <c r="H166" s="249">
        <v>0</v>
      </c>
      <c r="I166" s="249">
        <f>ROUND(E166*H166,2)</f>
        <v>0</v>
      </c>
      <c r="J166" s="249">
        <v>3620.28</v>
      </c>
      <c r="K166" s="249">
        <f>ROUND(E166*J166,2)</f>
        <v>3620.28</v>
      </c>
      <c r="L166" s="249">
        <v>21</v>
      </c>
      <c r="M166" s="249">
        <f>G166*(1+L166/100)</f>
        <v>4380.5388000000003</v>
      </c>
      <c r="N166" s="249">
        <v>0</v>
      </c>
      <c r="O166" s="249">
        <f>ROUND(E166*N166,2)</f>
        <v>0</v>
      </c>
      <c r="P166" s="249">
        <v>0</v>
      </c>
      <c r="Q166" s="249">
        <f>ROUND(E166*P166,2)</f>
        <v>0</v>
      </c>
      <c r="R166" s="249"/>
      <c r="S166" s="249"/>
      <c r="T166" s="250">
        <v>0</v>
      </c>
      <c r="U166" s="249">
        <f>ROUND(E166*T166,2)</f>
        <v>0</v>
      </c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260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x14ac:dyDescent="0.2">
      <c r="A167" s="6"/>
      <c r="B167" s="7" t="s">
        <v>261</v>
      </c>
      <c r="C167" s="256" t="s">
        <v>261</v>
      </c>
      <c r="D167" s="9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AC167">
        <v>15</v>
      </c>
      <c r="AD167">
        <v>21</v>
      </c>
    </row>
    <row r="168" spans="1:60" x14ac:dyDescent="0.2">
      <c r="C168" s="257"/>
      <c r="D168" s="205"/>
      <c r="AE168" t="s">
        <v>262</v>
      </c>
    </row>
    <row r="169" spans="1:60" x14ac:dyDescent="0.2">
      <c r="D169" s="205"/>
    </row>
    <row r="170" spans="1:60" x14ac:dyDescent="0.2">
      <c r="D170" s="205"/>
    </row>
    <row r="171" spans="1:60" x14ac:dyDescent="0.2">
      <c r="D171" s="205"/>
    </row>
    <row r="172" spans="1:60" x14ac:dyDescent="0.2">
      <c r="D172" s="205"/>
    </row>
    <row r="173" spans="1:60" x14ac:dyDescent="0.2">
      <c r="D173" s="205"/>
    </row>
    <row r="174" spans="1:60" x14ac:dyDescent="0.2">
      <c r="D174" s="205"/>
    </row>
    <row r="175" spans="1:60" x14ac:dyDescent="0.2">
      <c r="D175" s="205"/>
    </row>
    <row r="176" spans="1:60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ZL36 ZL36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'ZL36 ZL36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2015-07-20T16:13:38Z</dcterms:modified>
</cp:coreProperties>
</file>